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4_Projekte\3. Bundesprojekte\AEWB als Bewilligungsbehörde\Lau_EOK\ABC Antragsprüfung Richtlinien Leitfäden Vorlagen\"/>
    </mc:Choice>
  </mc:AlternateContent>
  <xr:revisionPtr revIDLastSave="0" documentId="13_ncr:1_{A4685F20-34CB-486E-B6F8-EA10749C6E44}" xr6:coauthVersionLast="47" xr6:coauthVersionMax="47" xr10:uidLastSave="{00000000-0000-0000-0000-000000000000}"/>
  <bookViews>
    <workbookView xWindow="14400" yWindow="0" windowWidth="14400" windowHeight="15600" xr2:uid="{190B3D8A-AE0F-4340-AAD7-2AFDB08E541C}"/>
  </bookViews>
  <sheets>
    <sheet name="VZÄ Berechnu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E11" i="1" s="1"/>
  <c r="G17" i="1" l="1"/>
  <c r="F17" i="1"/>
  <c r="D18" i="1"/>
  <c r="F11" i="1"/>
  <c r="F16" i="1" l="1"/>
  <c r="F18" i="1" s="1"/>
  <c r="G16" i="1"/>
</calcChain>
</file>

<file path=xl/sharedStrings.xml><?xml version="1.0" encoding="utf-8"?>
<sst xmlns="http://schemas.openxmlformats.org/spreadsheetml/2006/main" count="14" uniqueCount="12">
  <si>
    <t>VZÄ Berechnung</t>
  </si>
  <si>
    <t>Anzahl Kurse</t>
  </si>
  <si>
    <t>Quartale</t>
  </si>
  <si>
    <t>VZÄ</t>
  </si>
  <si>
    <t>Koordination</t>
  </si>
  <si>
    <t>Verwaltung</t>
  </si>
  <si>
    <t>VZÄ-Wert</t>
  </si>
  <si>
    <t>Gesamt</t>
  </si>
  <si>
    <t>Vollzeitgehalt (jährl. AG-Brutto)</t>
  </si>
  <si>
    <t>VZÄ abhängiges Gehalt</t>
  </si>
  <si>
    <t>maximal förderfähiges AG-Brutto</t>
  </si>
  <si>
    <t>Bitte tragen Sie in die gelben Felder die entsprechenden Daten ein.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</si>
</sst>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"/>
    <numFmt numFmtId="165" formatCode="#,##0.00\ &quot;€&quot;"/>
  </numFmts>
  <fonts count="11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847D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4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164" fontId="2" fillId="0" borderId="6" xfId="0" applyNumberFormat="1" applyFont="1" applyBorder="1" applyAlignment="1" applyProtection="1">
      <alignment horizontal="center" vertical="center"/>
      <protection hidden="1"/>
    </xf>
    <xf numFmtId="0" fontId="3" fillId="0" borderId="0" xfId="0" applyFont="1"/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0" fillId="0" borderId="1" xfId="0" applyBorder="1"/>
    <xf numFmtId="0" fontId="2" fillId="0" borderId="2" xfId="0" applyFont="1" applyBorder="1"/>
    <xf numFmtId="0" fontId="2" fillId="0" borderId="8" xfId="0" applyFont="1" applyBorder="1"/>
    <xf numFmtId="0" fontId="2" fillId="0" borderId="4" xfId="0" applyFont="1" applyBorder="1"/>
    <xf numFmtId="0" fontId="2" fillId="0" borderId="10" xfId="0" applyFont="1" applyBorder="1"/>
    <xf numFmtId="165" fontId="2" fillId="0" borderId="12" xfId="0" applyNumberFormat="1" applyFont="1" applyBorder="1"/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165" fontId="2" fillId="0" borderId="11" xfId="0" applyNumberFormat="1" applyFont="1" applyBorder="1"/>
    <xf numFmtId="0" fontId="5" fillId="0" borderId="0" xfId="0" applyFont="1"/>
    <xf numFmtId="44" fontId="1" fillId="2" borderId="7" xfId="1" applyFont="1" applyFill="1" applyBorder="1" applyProtection="1">
      <protection locked="0"/>
    </xf>
    <xf numFmtId="0" fontId="5" fillId="0" borderId="0" xfId="0" applyFont="1" applyProtection="1">
      <protection hidden="1"/>
    </xf>
    <xf numFmtId="44" fontId="1" fillId="2" borderId="5" xfId="1" applyFont="1" applyFill="1" applyBorder="1" applyProtection="1">
      <protection locked="0"/>
    </xf>
    <xf numFmtId="0" fontId="3" fillId="3" borderId="13" xfId="0" applyFont="1" applyFill="1" applyBorder="1"/>
    <xf numFmtId="44" fontId="3" fillId="3" borderId="14" xfId="1" applyFont="1" applyFill="1" applyBorder="1"/>
    <xf numFmtId="0" fontId="3" fillId="3" borderId="15" xfId="0" applyFont="1" applyFill="1" applyBorder="1"/>
    <xf numFmtId="44" fontId="3" fillId="3" borderId="16" xfId="1" applyFont="1" applyFill="1" applyBorder="1"/>
    <xf numFmtId="0" fontId="2" fillId="0" borderId="0" xfId="0" applyFont="1" applyAlignment="1">
      <alignment horizontal="center" wrapText="1"/>
    </xf>
    <xf numFmtId="165" fontId="2" fillId="0" borderId="0" xfId="0" applyNumberFormat="1" applyFont="1"/>
    <xf numFmtId="165" fontId="2" fillId="0" borderId="9" xfId="0" applyNumberFormat="1" applyFont="1" applyBorder="1" applyProtection="1">
      <protection hidden="1"/>
    </xf>
    <xf numFmtId="165" fontId="2" fillId="0" borderId="6" xfId="0" applyNumberFormat="1" applyFont="1" applyBorder="1" applyProtection="1">
      <protection hidden="1"/>
    </xf>
    <xf numFmtId="0" fontId="1" fillId="0" borderId="11" xfId="0" applyFont="1" applyBorder="1" applyProtection="1">
      <protection hidden="1"/>
    </xf>
    <xf numFmtId="0" fontId="0" fillId="4" borderId="0" xfId="0" applyFill="1"/>
    <xf numFmtId="0" fontId="2" fillId="4" borderId="0" xfId="0" applyFont="1" applyFill="1"/>
    <xf numFmtId="0" fontId="0" fillId="5" borderId="0" xfId="0" applyFill="1"/>
    <xf numFmtId="0" fontId="6" fillId="5" borderId="0" xfId="0" applyFont="1" applyFill="1" applyProtection="1">
      <protection hidden="1"/>
    </xf>
    <xf numFmtId="0" fontId="8" fillId="4" borderId="0" xfId="0" applyFont="1" applyFill="1"/>
    <xf numFmtId="0" fontId="10" fillId="0" borderId="0" xfId="0" applyFont="1" applyProtection="1">
      <protection hidden="1"/>
    </xf>
    <xf numFmtId="0" fontId="7" fillId="3" borderId="17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</cellXfs>
  <cellStyles count="2">
    <cellStyle name="Standard" xfId="0" builtinId="0"/>
    <cellStyle name="Währung" xfId="1" builtinId="4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84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219075</xdr:colOff>
      <xdr:row>2</xdr:row>
      <xdr:rowOff>0</xdr:rowOff>
    </xdr:from>
    <xdr:to>
      <xdr:col>8</xdr:col>
      <xdr:colOff>619760</xdr:colOff>
      <xdr:row>4</xdr:row>
      <xdr:rowOff>22860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520AEF1-5D72-EC38-1B50-5B14B6064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10575" y="390525"/>
          <a:ext cx="1800860" cy="5086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1DDC4-F6DB-4476-BAD7-111BA171B9C9}">
  <sheetPr>
    <tabColor rgb="FF00847D"/>
  </sheetPr>
  <dimension ref="A1:M37"/>
  <sheetViews>
    <sheetView showGridLines="0" tabSelected="1" workbookViewId="0">
      <selection activeCell="E17" sqref="E17"/>
    </sheetView>
  </sheetViews>
  <sheetFormatPr baseColWidth="10" defaultColWidth="0" defaultRowHeight="15" x14ac:dyDescent="0.25"/>
  <cols>
    <col min="1" max="1" width="4.7109375" customWidth="1"/>
    <col min="2" max="2" width="3.5703125" customWidth="1"/>
    <col min="3" max="3" width="20.140625" customWidth="1"/>
    <col min="4" max="4" width="19.5703125" customWidth="1"/>
    <col min="5" max="5" width="27.28515625" customWidth="1"/>
    <col min="6" max="6" width="37.28515625" customWidth="1"/>
    <col min="7" max="7" width="12.7109375" customWidth="1"/>
    <col min="8" max="8" width="21" customWidth="1"/>
    <col min="9" max="9" width="12.85546875" customWidth="1"/>
    <col min="10" max="10" width="13" customWidth="1"/>
    <col min="11" max="13" width="0" hidden="1" customWidth="1"/>
    <col min="14" max="16384" width="11.42578125" hidden="1"/>
  </cols>
  <sheetData>
    <row r="1" spans="1:13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3" s="34" customFormat="1" ht="15" customHeight="1" x14ac:dyDescent="0.25">
      <c r="A2" s="32"/>
      <c r="B2" s="32"/>
      <c r="C2" s="32"/>
      <c r="D2" s="32"/>
      <c r="E2" s="32"/>
      <c r="F2" s="32"/>
      <c r="G2" s="32"/>
      <c r="J2" s="32"/>
    </row>
    <row r="3" spans="1:13" x14ac:dyDescent="0.25">
      <c r="A3" s="32"/>
      <c r="B3" s="32"/>
      <c r="C3" s="40" t="s">
        <v>0</v>
      </c>
      <c r="D3" s="40"/>
      <c r="E3" s="32"/>
      <c r="F3" s="32"/>
      <c r="G3" s="32"/>
      <c r="H3" s="34"/>
      <c r="I3" s="34"/>
      <c r="J3" s="32"/>
    </row>
    <row r="4" spans="1:13" ht="23.25" customHeight="1" x14ac:dyDescent="0.25">
      <c r="A4" s="32"/>
      <c r="B4" s="32"/>
      <c r="C4" s="40"/>
      <c r="D4" s="40"/>
      <c r="E4" s="32"/>
      <c r="F4" s="32"/>
      <c r="G4" s="32"/>
      <c r="H4" s="34"/>
      <c r="I4" s="34"/>
      <c r="J4" s="32"/>
    </row>
    <row r="5" spans="1:13" s="34" customFormat="1" ht="15" customHeight="1" x14ac:dyDescent="0.4">
      <c r="A5" s="32"/>
      <c r="B5" s="32"/>
      <c r="C5" s="36"/>
      <c r="D5" s="33"/>
      <c r="E5" s="32"/>
      <c r="F5" s="32"/>
      <c r="G5" s="32"/>
      <c r="J5" s="32"/>
    </row>
    <row r="6" spans="1:13" ht="15" customHeight="1" x14ac:dyDescent="0.35">
      <c r="A6" s="32"/>
      <c r="B6" s="32"/>
      <c r="C6" s="33"/>
      <c r="D6" s="33"/>
      <c r="E6" s="32"/>
      <c r="F6" s="32"/>
      <c r="G6" s="32"/>
      <c r="H6" s="32"/>
      <c r="I6" s="32"/>
      <c r="J6" s="32"/>
    </row>
    <row r="7" spans="1:13" x14ac:dyDescent="0.25">
      <c r="A7" s="34"/>
      <c r="B7" s="34"/>
      <c r="C7" s="34"/>
      <c r="D7" s="34"/>
      <c r="E7" s="34"/>
      <c r="F7" s="34"/>
      <c r="G7" s="34"/>
      <c r="H7" s="34"/>
      <c r="I7" s="34"/>
      <c r="J7" s="34"/>
    </row>
    <row r="8" spans="1:13" x14ac:dyDescent="0.25">
      <c r="A8" s="34"/>
      <c r="B8" s="34"/>
      <c r="C8" s="35" t="s">
        <v>11</v>
      </c>
      <c r="D8" s="35"/>
      <c r="E8" s="35"/>
      <c r="F8" s="34"/>
      <c r="G8" s="34"/>
      <c r="H8" s="34"/>
      <c r="I8" s="34"/>
      <c r="J8" s="34"/>
    </row>
    <row r="9" spans="1:13" ht="15.75" thickBot="1" x14ac:dyDescent="0.3"/>
    <row r="10" spans="1:13" ht="23.25" x14ac:dyDescent="0.25">
      <c r="C10" s="1" t="s">
        <v>1</v>
      </c>
      <c r="D10" s="2" t="s">
        <v>2</v>
      </c>
      <c r="E10" s="4" t="s">
        <v>3</v>
      </c>
    </row>
    <row r="11" spans="1:13" ht="24" thickBot="1" x14ac:dyDescent="0.3">
      <c r="C11" s="3">
        <v>5</v>
      </c>
      <c r="D11" s="7">
        <v>4</v>
      </c>
      <c r="E11" s="5">
        <f>ROUND(D12,1)</f>
        <v>0.4</v>
      </c>
      <c r="F11" s="21" t="str">
        <f>IF(E11&gt;3,"maximal zulässig ist ein  VZÄ von 3,0!","")</f>
        <v/>
      </c>
      <c r="G11" s="21"/>
      <c r="H11" s="19"/>
      <c r="I11" s="19"/>
    </row>
    <row r="12" spans="1:13" x14ac:dyDescent="0.25">
      <c r="D12" s="37">
        <f>C11*0.3/D11</f>
        <v>0.375</v>
      </c>
    </row>
    <row r="14" spans="1:13" ht="15.75" thickBot="1" x14ac:dyDescent="0.3"/>
    <row r="15" spans="1:13" ht="46.5" x14ac:dyDescent="0.35">
      <c r="C15" s="10"/>
      <c r="D15" s="11" t="s">
        <v>6</v>
      </c>
      <c r="E15" s="17" t="s">
        <v>8</v>
      </c>
      <c r="F15" s="16" t="s">
        <v>9</v>
      </c>
      <c r="G15" s="27"/>
      <c r="H15" s="27"/>
      <c r="I15" s="27"/>
    </row>
    <row r="16" spans="1:13" ht="23.25" x14ac:dyDescent="0.35">
      <c r="C16" s="12" t="s">
        <v>4</v>
      </c>
      <c r="D16" s="8">
        <v>0.3</v>
      </c>
      <c r="E16" s="20">
        <v>69342</v>
      </c>
      <c r="F16" s="29">
        <f>IF(D11=1,"0,25",IF(D11=2,"0,5",IF(D11=3,"0,75",IF(D11=4,"1"))))*E16*D16</f>
        <v>20802.599999999999</v>
      </c>
      <c r="G16" s="21" t="str">
        <f>IF(E16&gt;69342,"maximal förderfähiges AG-Brutto beträgt 69.342,00€ jährlich!","")</f>
        <v/>
      </c>
      <c r="H16" s="21"/>
      <c r="K16" s="19"/>
      <c r="L16" s="19"/>
      <c r="M16" s="19"/>
    </row>
    <row r="17" spans="1:10" ht="24" thickBot="1" x14ac:dyDescent="0.4">
      <c r="C17" s="13" t="s">
        <v>5</v>
      </c>
      <c r="D17" s="9">
        <v>0.1</v>
      </c>
      <c r="E17" s="22">
        <v>64649</v>
      </c>
      <c r="F17" s="30">
        <f>IF(D11=1,"0,25",IF(D11=2,"0,5",IF(D11=3,"0,75",IF(D11=4,"1"))))*E17*D17</f>
        <v>6464.9000000000005</v>
      </c>
      <c r="G17" s="21" t="str">
        <f>IF(E17&gt;64649,"maximal förderfähiges AG-Brutto beträgt 64.649,00€ jährlich!","")</f>
        <v/>
      </c>
      <c r="I17" s="21"/>
    </row>
    <row r="18" spans="1:10" ht="24" thickBot="1" x14ac:dyDescent="0.4">
      <c r="C18" s="14" t="s">
        <v>7</v>
      </c>
      <c r="D18" s="31">
        <f>D16+D17</f>
        <v>0.4</v>
      </c>
      <c r="E18" s="18"/>
      <c r="F18" s="15">
        <f>SUM(F16:F17)</f>
        <v>27267.5</v>
      </c>
      <c r="G18" s="28"/>
      <c r="H18" s="28"/>
      <c r="I18" s="28"/>
    </row>
    <row r="19" spans="1:10" ht="15.75" x14ac:dyDescent="0.25">
      <c r="D19" s="6"/>
    </row>
    <row r="21" spans="1:10" ht="15.75" thickBot="1" x14ac:dyDescent="0.3"/>
    <row r="22" spans="1:10" ht="19.5" thickBot="1" x14ac:dyDescent="0.35">
      <c r="C22" s="38" t="s">
        <v>10</v>
      </c>
      <c r="D22" s="39"/>
    </row>
    <row r="23" spans="1:10" ht="15.75" x14ac:dyDescent="0.25">
      <c r="C23" s="23" t="s">
        <v>4</v>
      </c>
      <c r="D23" s="24">
        <v>69342</v>
      </c>
    </row>
    <row r="24" spans="1:10" ht="16.5" thickBot="1" x14ac:dyDescent="0.3">
      <c r="C24" s="25" t="s">
        <v>5</v>
      </c>
      <c r="D24" s="26">
        <v>64649</v>
      </c>
    </row>
    <row r="26" spans="1:10" x14ac:dyDescent="0.25">
      <c r="A26" s="32"/>
      <c r="B26" s="32"/>
      <c r="C26" s="32"/>
      <c r="D26" s="32"/>
      <c r="E26" s="32"/>
      <c r="F26" s="32"/>
      <c r="G26" s="32"/>
      <c r="H26" s="32"/>
      <c r="I26" s="32"/>
      <c r="J26" s="32"/>
    </row>
    <row r="27" spans="1:10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</row>
    <row r="28" spans="1:10" ht="23.25" customHeight="1" x14ac:dyDescent="0.25">
      <c r="A28" s="32"/>
      <c r="B28" s="32"/>
      <c r="C28" s="32"/>
      <c r="D28" s="32"/>
      <c r="E28" s="32"/>
      <c r="F28" s="32"/>
      <c r="G28" s="32"/>
      <c r="H28" s="32"/>
      <c r="I28" s="32"/>
      <c r="J28" s="32"/>
    </row>
    <row r="29" spans="1:10" s="32" customFormat="1" ht="15" customHeight="1" x14ac:dyDescent="0.25"/>
    <row r="30" spans="1:10" s="32" customFormat="1" x14ac:dyDescent="0.25"/>
    <row r="31" spans="1:10" s="32" customForma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</sheetData>
  <sheetProtection algorithmName="SHA-512" hashValue="Gh7ZPdOZ+JlO+HFSpzxJYubxQE/tCBbLGCF0phFt+XBvFSpv9JtjOrzv7sJ1e5GjcwL22hGxTAMRGNKkXvhgxw==" saltValue="wE4WJYNvjSxysT29MOpqfA==" spinCount="100000" sheet="1" objects="1" scenarios="1" selectLockedCells="1"/>
  <mergeCells count="2">
    <mergeCell ref="C22:D22"/>
    <mergeCell ref="C3:D4"/>
  </mergeCells>
  <conditionalFormatting sqref="D18">
    <cfRule type="cellIs" dxfId="5" priority="5" operator="greaterThan">
      <formula>$E$11</formula>
    </cfRule>
    <cfRule type="cellIs" dxfId="4" priority="6" operator="lessThanOrEqual">
      <formula>$E$11</formula>
    </cfRule>
  </conditionalFormatting>
  <conditionalFormatting sqref="E11">
    <cfRule type="cellIs" dxfId="3" priority="3" operator="greaterThan">
      <formula>3</formula>
    </cfRule>
    <cfRule type="cellIs" dxfId="2" priority="4" operator="lessThanOrEqual">
      <formula>3</formula>
    </cfRule>
  </conditionalFormatting>
  <conditionalFormatting sqref="E16">
    <cfRule type="cellIs" dxfId="1" priority="2" operator="greaterThan">
      <formula>69342</formula>
    </cfRule>
  </conditionalFormatting>
  <conditionalFormatting sqref="E17">
    <cfRule type="cellIs" dxfId="0" priority="1" operator="greaterThan">
      <formula>64649</formula>
    </cfRule>
  </conditionalFormatting>
  <pageMargins left="0.7" right="0.7" top="0.78740157499999996" bottom="0.78740157499999996" header="0.3" footer="0.3"/>
  <pageSetup paperSize="8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VZÄ Berechnung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Hofmann, Andreas</dc:creator>
  <cp:lastModifiedBy>Hofmann, Andreas</cp:lastModifiedBy>
  <cp:lastPrinted>2023-10-06T08:43:27Z</cp:lastPrinted>
  <dcterms:created xsi:type="dcterms:W3CDTF">2023-09-07T06:31:04Z</dcterms:created>
  <dcterms:modified xsi:type="dcterms:W3CDTF">2023-11-29T14:53:08Z</dcterms:modified>
</cp:coreProperties>
</file>