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O:\4_Projekte\3. Bundesprojekte\AEWB als Bewilligungsbehörde\Lau_EOK\Website\Homepage EOK\2_Download_Unterlagen\2_Überarbeitung_Ausschreibung_25\2_Antragsunterlagen\"/>
    </mc:Choice>
  </mc:AlternateContent>
  <xr:revisionPtr revIDLastSave="0" documentId="13_ncr:1_{D7C318DA-3370-48E5-BE95-9BF4E27DB355}" xr6:coauthVersionLast="47" xr6:coauthVersionMax="47" xr10:uidLastSave="{00000000-0000-0000-0000-000000000000}"/>
  <bookViews>
    <workbookView xWindow="-120" yWindow="-120" windowWidth="29040" windowHeight="15720" xr2:uid="{7C65B87E-630F-4C1F-90CE-E942DF2C6DC0}"/>
  </bookViews>
  <sheets>
    <sheet name="Basisdaten" sheetId="1" r:id="rId1"/>
    <sheet name="Vorhabenbeschreibung" sheetId="2" r:id="rId2"/>
    <sheet name="Finanzierungsplan (ausfüllbar)" sheetId="5" r:id="rId3"/>
    <sheet name="Finanzierungsplan Druckansicht" sheetId="4" r:id="rId4"/>
    <sheet name="Ergänzungen des Trägers" sheetId="6" r:id="rId5"/>
    <sheet name="." sheetId="8" r:id="rId6"/>
    <sheet name="Vollerfassung" sheetId="7" state="hidden" r:id="rId7"/>
  </sheets>
  <definedNames>
    <definedName name="_xlnm.Print_Area" localSheetId="0">Basisdaten!$A$3:$C$156</definedName>
    <definedName name="_xlnm.Print_Area" localSheetId="3">'Finanzierungsplan Druckansicht'!$A$1:$D$52</definedName>
    <definedName name="_xlnm.Print_Area" localSheetId="1">Vorhabenbeschreibung!$A:$C</definedName>
    <definedName name="_xlnm.Print_Titles" localSheetId="3">'Finanzierungsplan Druckansicht'!$1:$7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 l="1"/>
  <c r="D53" i="1"/>
  <c r="A156" i="1"/>
  <c r="A12" i="2"/>
  <c r="E2" i="8"/>
  <c r="M2" i="8"/>
  <c r="L2" i="8"/>
  <c r="K2" i="8"/>
  <c r="J2" i="8"/>
  <c r="I2" i="8"/>
  <c r="I2" i="7"/>
  <c r="A2" i="8"/>
  <c r="B2" i="8"/>
  <c r="C2" i="8"/>
  <c r="D2" i="8"/>
  <c r="N2" i="8"/>
  <c r="O2" i="8"/>
  <c r="P2" i="8"/>
  <c r="Q2" i="8"/>
  <c r="R2" i="8"/>
  <c r="S2" i="8"/>
  <c r="T2" i="8"/>
  <c r="U2" i="8"/>
  <c r="V2" i="8"/>
  <c r="W2" i="8"/>
  <c r="X2" i="8"/>
  <c r="Y2" i="8"/>
  <c r="N3" i="8"/>
  <c r="O3" i="8"/>
  <c r="P3" i="8"/>
  <c r="Q3" i="8"/>
  <c r="R3" i="8"/>
  <c r="S3" i="8"/>
  <c r="T3" i="8"/>
  <c r="U3" i="8"/>
  <c r="V3" i="8"/>
  <c r="W3" i="8"/>
  <c r="X3" i="8"/>
  <c r="Y3" i="8"/>
  <c r="N4" i="8"/>
  <c r="O4" i="8"/>
  <c r="P4" i="8"/>
  <c r="Q4" i="8"/>
  <c r="R4" i="8"/>
  <c r="S4" i="8"/>
  <c r="T4" i="8"/>
  <c r="U4" i="8"/>
  <c r="V4" i="8"/>
  <c r="W4" i="8"/>
  <c r="X4" i="8"/>
  <c r="Y4" i="8"/>
  <c r="N5" i="8"/>
  <c r="O5" i="8"/>
  <c r="P5" i="8"/>
  <c r="Q5" i="8"/>
  <c r="R5" i="8"/>
  <c r="S5" i="8"/>
  <c r="T5" i="8"/>
  <c r="U5" i="8"/>
  <c r="V5" i="8"/>
  <c r="W5" i="8"/>
  <c r="X5" i="8"/>
  <c r="Y5" i="8"/>
  <c r="G2" i="7"/>
  <c r="E4" i="5" l="1"/>
  <c r="H2" i="7"/>
  <c r="F2" i="7"/>
  <c r="E2" i="7"/>
  <c r="B2" i="7" l="1"/>
  <c r="D2" i="7"/>
  <c r="C2" i="7"/>
  <c r="N2" i="7"/>
  <c r="M2" i="7"/>
  <c r="A91" i="2"/>
  <c r="A122" i="1"/>
  <c r="O2" i="7"/>
  <c r="B122" i="1"/>
  <c r="J2" i="7"/>
  <c r="P2" i="7"/>
  <c r="A2" i="7"/>
  <c r="A44" i="2" l="1"/>
  <c r="A38" i="2" l="1"/>
  <c r="C44" i="2"/>
  <c r="B44" i="2"/>
  <c r="D115" i="1"/>
  <c r="B99" i="1" l="1"/>
  <c r="D116" i="1" l="1"/>
  <c r="A116" i="1"/>
  <c r="B76" i="1"/>
  <c r="F2" i="8" s="1"/>
  <c r="C99" i="1"/>
  <c r="K2" i="7" l="1"/>
  <c r="E3" i="5"/>
  <c r="E8" i="5"/>
  <c r="E7" i="5" s="1"/>
  <c r="A101" i="1" s="1"/>
  <c r="D13" i="5"/>
  <c r="D19" i="5"/>
  <c r="D18" i="4" s="1"/>
  <c r="B104" i="1" s="1"/>
  <c r="D28" i="5"/>
  <c r="D26" i="4" s="1"/>
  <c r="B106" i="1" s="1"/>
  <c r="D38" i="5"/>
  <c r="D29" i="4" s="1"/>
  <c r="B107" i="1" s="1"/>
  <c r="D45" i="5"/>
  <c r="D32" i="4" s="1"/>
  <c r="B108" i="1" s="1"/>
  <c r="D53" i="5"/>
  <c r="D38" i="4" s="1"/>
  <c r="B110" i="1" s="1"/>
  <c r="D58" i="5"/>
  <c r="B8" i="4"/>
  <c r="D41" i="4"/>
  <c r="B111" i="1" s="1"/>
  <c r="D49" i="4"/>
  <c r="B113" i="1" s="1"/>
  <c r="A52" i="4"/>
  <c r="D14" i="4" l="1"/>
  <c r="B103" i="1" s="1"/>
  <c r="D25" i="5"/>
  <c r="D22" i="4"/>
  <c r="B105" i="1" s="1"/>
  <c r="D50" i="5"/>
  <c r="D35" i="4" s="1"/>
  <c r="B109" i="1" s="1"/>
  <c r="B9" i="4"/>
  <c r="D65" i="5" l="1"/>
  <c r="D44" i="4" l="1"/>
  <c r="B112" i="1" s="1"/>
  <c r="D71" i="5"/>
  <c r="D69" i="5"/>
  <c r="D46" i="4" s="1"/>
  <c r="D50" i="4" s="1"/>
  <c r="B114" i="1" s="1"/>
  <c r="G2" i="8" s="1"/>
  <c r="H2" i="8" s="1"/>
  <c r="L2" i="7" l="1"/>
</calcChain>
</file>

<file path=xl/sharedStrings.xml><?xml version="1.0" encoding="utf-8"?>
<sst xmlns="http://schemas.openxmlformats.org/spreadsheetml/2006/main" count="340" uniqueCount="239">
  <si>
    <t>Straße</t>
  </si>
  <si>
    <t>Telefon</t>
  </si>
  <si>
    <t>E-Mail</t>
  </si>
  <si>
    <t>Rechtsform</t>
  </si>
  <si>
    <t>Amtsgericht oder Handelskammer</t>
  </si>
  <si>
    <t xml:space="preserve">Profil der Organisation </t>
  </si>
  <si>
    <t>bisherige Erfahrungen mit Erstorientierungskursen oder ähnlichen Kursangeboten</t>
  </si>
  <si>
    <t>Zahlungsempfänger/Kontoinhaber/-in</t>
  </si>
  <si>
    <t>Geldinstitut</t>
  </si>
  <si>
    <t>IBAN</t>
  </si>
  <si>
    <t>BIC</t>
  </si>
  <si>
    <t>Ggf. Verbuchungsstelle</t>
  </si>
  <si>
    <t>Anrede</t>
  </si>
  <si>
    <t>Akad. Grad</t>
  </si>
  <si>
    <t>Vorname</t>
  </si>
  <si>
    <t>Nachname</t>
  </si>
  <si>
    <t>Angaben zur Antragstellung</t>
  </si>
  <si>
    <t>Kurszahl</t>
  </si>
  <si>
    <t>Ort</t>
  </si>
  <si>
    <t>Standorte und geplanter Durchführungszeitraum</t>
  </si>
  <si>
    <t>Kursstart</t>
  </si>
  <si>
    <t>Daten aus dem Finanzierungplan</t>
  </si>
  <si>
    <t>VZÄ</t>
  </si>
  <si>
    <t>Koordination</t>
  </si>
  <si>
    <t>Verwaltung</t>
  </si>
  <si>
    <t>Anzahl Kurse / Quartale</t>
  </si>
  <si>
    <t>Kurse</t>
  </si>
  <si>
    <t>Quartale</t>
  </si>
  <si>
    <t>Summe Personalkosten (0824)</t>
  </si>
  <si>
    <t>Summe sächliche Verwaltungskosten (0847)</t>
  </si>
  <si>
    <t>Drittmittel (0863)</t>
  </si>
  <si>
    <t>Bundeszuwendung bis zu (0864)</t>
  </si>
  <si>
    <t>Datenschutzhinweise:</t>
  </si>
  <si>
    <t>Die im Antrag enthaltenen personenbezogenen Daten und sonstigen Angaben werden von der AEWB (Agentur für Erwachsenen- und Weiterbildung) im Rahmen ihrer Zuständigkeit erhoben, verarbeitet und genutzt. Der/die Antragsteller*in willigt ein, dass die personenbezogenen Daten zur Vorgangsdurchführung verwendet werden und bestätigt, dass die Personen, deren personenbezogene Daten in diesem Antrag enthalten sind, hierüber informiert wurden, und dass entsprechend der Vorgaben der DS-GVO deren Einverständnis vorliegt. Eine Weitergabe dieser Daten an andere Stellen richtet sich nach der Datenschutz-Grundverordnung (DS-GVO) und dem Nds. Datenschutzgesetz (NDSG).</t>
  </si>
  <si>
    <t>www.aewb-nds.de/datenschutz</t>
  </si>
  <si>
    <t>Entgeltgruppe E 1 - E 10 (0817)</t>
  </si>
  <si>
    <t>Beschäftigungsentgelte (0822)</t>
  </si>
  <si>
    <t>Gegenstände bis 800€ (0831)</t>
  </si>
  <si>
    <t>Mieten (0832)</t>
  </si>
  <si>
    <t>Vergabe von Aufträgen (0835)</t>
  </si>
  <si>
    <t>Geschäftsbedarf (0839)</t>
  </si>
  <si>
    <t>Maßnahmekosten (0841)</t>
  </si>
  <si>
    <t>Reisekosten Inland (0846)</t>
  </si>
  <si>
    <t>voraussichtlich notwendige Ausgaben</t>
  </si>
  <si>
    <t xml:space="preserve">Weitere Informationen zum Datenschutz sind abrufbar unter: </t>
  </si>
  <si>
    <t>Ort, Datum</t>
  </si>
  <si>
    <t>Anlagen:</t>
  </si>
  <si>
    <r>
      <t>-</t>
    </r>
    <r>
      <rPr>
        <sz val="7"/>
        <color theme="1"/>
        <rFont val="Times New Roman"/>
        <family val="1"/>
      </rPr>
      <t xml:space="preserve">     </t>
    </r>
    <r>
      <rPr>
        <sz val="11"/>
        <color theme="1"/>
        <rFont val="Arial"/>
        <family val="2"/>
      </rPr>
      <t>Vollmacht des bevollmächtigten Unterzeichners</t>
    </r>
  </si>
  <si>
    <r>
      <t>-</t>
    </r>
    <r>
      <rPr>
        <sz val="7"/>
        <color theme="1"/>
        <rFont val="Times New Roman"/>
        <family val="1"/>
      </rPr>
      <t xml:space="preserve">     </t>
    </r>
    <r>
      <rPr>
        <sz val="11"/>
        <color theme="1"/>
        <rFont val="Arial"/>
        <family val="2"/>
      </rPr>
      <t>Registerauszug</t>
    </r>
  </si>
  <si>
    <r>
      <t>-</t>
    </r>
    <r>
      <rPr>
        <sz val="7"/>
        <color theme="1"/>
        <rFont val="Times New Roman"/>
        <family val="1"/>
      </rPr>
      <t xml:space="preserve">     </t>
    </r>
    <r>
      <rPr>
        <sz val="11"/>
        <color theme="1"/>
        <rFont val="Arial"/>
        <family val="2"/>
      </rPr>
      <t>Ggf. Satzung</t>
    </r>
  </si>
  <si>
    <t>Unterschrift des Antragstellers</t>
  </si>
  <si>
    <t>Aktenzeichen:</t>
  </si>
  <si>
    <t>Antrag auf Weiterleitung von Bundesmitteln</t>
  </si>
  <si>
    <t>für die Durchführung von Erstorientierungskursen</t>
  </si>
  <si>
    <t>in Niedersachsen im Jahr 2025</t>
  </si>
  <si>
    <t xml:space="preserve">Nachrichtliche Aufführung unbarer Eigenmittel: </t>
  </si>
  <si>
    <t>Bundeszuwendung bis zu</t>
  </si>
  <si>
    <t>0864</t>
  </si>
  <si>
    <t>Drittmittel</t>
  </si>
  <si>
    <t>0863</t>
  </si>
  <si>
    <t>GEPLANTE FINANZIERUNG DER GELTEND GEMACHTEN AUSGABEN</t>
  </si>
  <si>
    <t>Voraussichtlich notwendige Gesamtausgaben</t>
  </si>
  <si>
    <t>Summe sächliche Verwaltungsausgaben</t>
  </si>
  <si>
    <t>0847</t>
  </si>
  <si>
    <t>Reisekosten Inland</t>
  </si>
  <si>
    <t>0846</t>
  </si>
  <si>
    <t>Maßnahmekosten</t>
  </si>
  <si>
    <t>0841</t>
  </si>
  <si>
    <t>Verwaltungskostenpauschale (bis zu 5% der Gesamtausgaben)</t>
  </si>
  <si>
    <t>0839</t>
  </si>
  <si>
    <r>
      <rPr>
        <b/>
        <sz val="10"/>
        <rFont val="Arial"/>
        <family val="2"/>
      </rPr>
      <t>Vergabe von Aufträgen</t>
    </r>
    <r>
      <rPr>
        <sz val="10"/>
        <rFont val="Arial"/>
        <family val="2"/>
      </rPr>
      <t xml:space="preserve"> </t>
    </r>
  </si>
  <si>
    <t>0835</t>
  </si>
  <si>
    <t>Mieten</t>
  </si>
  <si>
    <t>0832</t>
  </si>
  <si>
    <t>Gegenstände bis zu 800 EUR</t>
  </si>
  <si>
    <t>0831</t>
  </si>
  <si>
    <t>Sächliche Verwaltungsausgaben</t>
  </si>
  <si>
    <t>Summe Personalausgaben</t>
  </si>
  <si>
    <t>0824</t>
  </si>
  <si>
    <t>Beschäftigungsentgelte (Honorare)</t>
  </si>
  <si>
    <t>0822</t>
  </si>
  <si>
    <t>Entgeltgruppe E 1 - E 10 oder vergleichbar</t>
  </si>
  <si>
    <t>0817</t>
  </si>
  <si>
    <t>Personalausgaben</t>
  </si>
  <si>
    <t xml:space="preserve"> </t>
  </si>
  <si>
    <t>VORAUSSICHTLICH NOTWENDIGE AUSGABEN</t>
  </si>
  <si>
    <t xml:space="preserve">                                                                                                                                                                                                                                                                                                                                      Finanzierungsplan 2025
für das Projekt 
"Auswahl von Trägern für Kurse zur Erstorientierung für Schutzsuchende und Zugewanderte"
</t>
  </si>
  <si>
    <r>
      <t xml:space="preserve">Hier können Sie eingebrachte Eigenmittel nachrichtlich aufführen. Bitte bilden Sie diese </t>
    </r>
    <r>
      <rPr>
        <b/>
        <u/>
        <sz val="10"/>
        <color rgb="FFFF0000"/>
        <rFont val="Arial"/>
        <family val="2"/>
      </rPr>
      <t>nicht</t>
    </r>
    <r>
      <rPr>
        <b/>
        <sz val="10"/>
        <color rgb="FFFF0000"/>
        <rFont val="Arial"/>
        <family val="2"/>
      </rPr>
      <t xml:space="preserve"> in Ihrer Finanzplanung ab!</t>
    </r>
  </si>
  <si>
    <t>Bundeszuwendungen bis zu</t>
  </si>
  <si>
    <t>Sollten Sie solche Mittel beziehen,  legen Sie bitte entsprechende Nachweise vor!</t>
  </si>
  <si>
    <t xml:space="preserve">Drittmittel sind zusätzlich genehmigte Mittel aus Bundes- und/oder Landesmittel. </t>
  </si>
  <si>
    <t>Eine solche Ausnahmegenehmigung ist schriftlich bei der Zentralstelle zu beantragen.</t>
  </si>
  <si>
    <t xml:space="preserve">Die Kilometerpauschale beträgt grundsätzlich 0,2€/KM. Eine Kilometerpauschale in Höhe von 0,3€ ist in begründeten Einzelfällen möglich. </t>
  </si>
  <si>
    <t>Anzahl der Kilometer, zu Grunde gelegte Kilometerpauschale und Anzahl der Fahrten</t>
  </si>
  <si>
    <t>Bitte geben Sie folgendes an:</t>
  </si>
  <si>
    <t>Hier werden keine Erläuterungen benötigt, da es sich um eine Pauschale handelt.</t>
  </si>
  <si>
    <t>Beachten Sie, dass Sie Flyer kostenlos beim BAMF bestellen können.</t>
  </si>
  <si>
    <t>Erläutern Sie, für was die Mittel geplant werden.</t>
  </si>
  <si>
    <t>Geben Sie die geplanten Mietsumme pro Monat und die Anzahl der Monate an.</t>
  </si>
  <si>
    <t xml:space="preserve">Erläutern Sie, ob es sich um Kurs- oder Büroräume handelt. </t>
  </si>
  <si>
    <t>In den Vorjahren angeschaffte Gegenstände müssen in den EOK weiterverwendet werden!</t>
  </si>
  <si>
    <t>Bitte führen Sie hier jeden geplanten Gegenstand und die jeweilige Stückzahl an.</t>
  </si>
  <si>
    <t>Geben Sie hier bitte die Anzahl der geplanten Unterrichtseinheiten, sowie das zu Grunde gelegte Honorar pro Stunde an</t>
  </si>
  <si>
    <t>Geben Sie unbedingt eine TVöD-Vergleichsgruppe im Format "Entgeltgruppe/Stufe" an</t>
  </si>
  <si>
    <t>Führen Sie hier bitte die Anzahl an Lehrkräften und Projektmitarbeitenden (Koordination und Verwaltung auf)</t>
  </si>
  <si>
    <t>Ausfüllhinweise</t>
  </si>
  <si>
    <t>Gesamtsumme</t>
  </si>
  <si>
    <t>ggf. Zwischensumme</t>
  </si>
  <si>
    <t>Beachten Sie die entsprechenden Ausfüllhinweise in Spalte E.</t>
  </si>
  <si>
    <t>VZÄ:</t>
  </si>
  <si>
    <t xml:space="preserve">Bitte erläutern Sie jede geplante Finanzposition in Spalte B. </t>
  </si>
  <si>
    <t xml:space="preserve">Dauer in Quartalen
</t>
  </si>
  <si>
    <t xml:space="preserve">Anzahl Kurse:
</t>
  </si>
  <si>
    <t xml:space="preserve">Antragsteller: 
</t>
  </si>
  <si>
    <t xml:space="preserve">Datum:
</t>
  </si>
  <si>
    <t>Diese Daten werden automatisch aus dem Finanzierungsplan übernommen</t>
  </si>
  <si>
    <t>Folgende Module werden voraussichtlich durchgeführt:</t>
  </si>
  <si>
    <t>Bitte erläutern Sie kurz, nach welchen Kriterien die Module ausgewählt wurden/werden:</t>
  </si>
  <si>
    <t>Hinweise</t>
  </si>
  <si>
    <t>Hier können Sie kurz beschreiben, nach welchen Kriterien die Auswahl der Module getroffen wurde, bzw. sofern die Module noch nicht geplant wurden, wie die Auswahl erfolgen wird.</t>
  </si>
  <si>
    <t>Alle in den Erstorientierungskursen neu eingesetzten Lehrkräfte erfüllen die Qualifikationsanforderungen:</t>
  </si>
  <si>
    <t>Sind Exkursionen geplant?</t>
  </si>
  <si>
    <t>Sind Kurse mit reduzierter Teilnehmendenzahl geplant?</t>
  </si>
  <si>
    <t>Werden im Jahr 2024 begonnene Kurse überjährig fortgeführt?</t>
  </si>
  <si>
    <t>Können die Fahrtkosten für die Teilnehmenden übernommen werden?</t>
  </si>
  <si>
    <t>Erläuterungen:</t>
  </si>
  <si>
    <t>Gibt es die Möglichkeit der Kinderbetreuung?</t>
  </si>
  <si>
    <t>Begründung der Bedarfe vor Ort und erwarteter Entwicklungen/Veränderungen im Hinblick auf die Durchführung der Kurse:</t>
  </si>
  <si>
    <t>Erläutern Sie hier kurz die Bedarfe an Erstorientierungskursen vor Ort. Ist mit Veränderungen zu rechnen?</t>
  </si>
  <si>
    <t>Vernetzung des Antragsstellers vor Ort:</t>
  </si>
  <si>
    <t xml:space="preserve">Erläutern Sie kurz, wie Sie potenzielle Teilnehmende erreichen wollen. </t>
  </si>
  <si>
    <t>Beschreiben Sie hier kurz Ihr bestehendes Netzwerk vor Ort.</t>
  </si>
  <si>
    <t>Ist der Einsatz von Ehrenamtlichen geplant?</t>
  </si>
  <si>
    <t>Erfolgsindikator 1:</t>
  </si>
  <si>
    <t>Erfolgsindikator 2:</t>
  </si>
  <si>
    <t>Erfolgsindikator 3:</t>
  </si>
  <si>
    <t>Planen Sie Ehrenamtliche zur Unterstützung in den Erstorientierungskursen einzusetzen?</t>
  </si>
  <si>
    <t>Beschreibung der Durchführung der Erstorientierungskurse</t>
  </si>
  <si>
    <t>Kursträger</t>
  </si>
  <si>
    <t>Die Unterrichtsdurchführung und die Lernziele entsprechen dem didaktisch-methodischen Konzept zur Umsetzung von Erstorientierungskursen.</t>
  </si>
  <si>
    <t>Funktion</t>
  </si>
  <si>
    <t>vorzeitiger Maßnahmebeginn</t>
  </si>
  <si>
    <t>Hiermit beantrage ich eine Ausnahmegenehmigung vom Verbot des vorzeitigen Maßnahmebeginns (VZM)</t>
  </si>
  <si>
    <t>Die Zulassung des vorzeitigen Maßnahmebeginns beinhaltet lediglich, dass projektbezogene Ausgaben die ab Ausstellung der Ausnahmegenehmigung vom Verbot des vorzeitigen Maßnahmebeginns und vor dem Abschluss des Weiterleitungsvertrages entstehen, als zuwendungsfähige Ausgaben berücksichtigt werden können.</t>
  </si>
  <si>
    <t>Ein Anspruch auf Förderung sowohl dem Grunde als auch der Höhe nach wird erst durch den Weiterleitungsvertrag begründet.</t>
  </si>
  <si>
    <t>ab dem :</t>
  </si>
  <si>
    <t>Aufgrund seiner Bedeutung wird grundsätzlich empfohlen das Pflichtmodul ´Werte und Zusammenleben´als Querschnittsmodul zu unterrichten um möglichst vielen Teilnehmenden (insbesondere bei hoher Teilnehmendenfluktuation) die entsprechenden Inhalte vermitteln zu können. Sollten Sie das Pflichtmodul eigenständig unterrichten, erläutern Sie bitte kurz warum.</t>
  </si>
  <si>
    <t>Die Mindestteilnehmendenzahl beträgt 10 Teilnehmende. Diese kann nach Antrag durch den Träger durch die Zentralstelle auf 8 Teilnehmende reduziert werden. Ausnahmegenehmigungen für Frauenkurse und Kurse für vulnerable Personengruppen werden pro Kurs ausgestellt. Eine genehmigte reduzierte Teilnehmendenzahl aufgrund des Kursstandortes behält ihre Gültigkeit für alle an diesem Ort stattfindenden Kurse während der Förderperiode.</t>
  </si>
  <si>
    <r>
      <t xml:space="preserve">Erfolgskontrolle: Benennung von mind. drei </t>
    </r>
    <r>
      <rPr>
        <u/>
        <sz val="11"/>
        <color rgb="FF000000"/>
        <rFont val="Aptos Narrow"/>
        <family val="2"/>
        <scheme val="minor"/>
      </rPr>
      <t>quantifizierbaren</t>
    </r>
    <r>
      <rPr>
        <sz val="11"/>
        <color rgb="FF000000"/>
        <rFont val="Aptos Narrow"/>
        <family val="2"/>
        <scheme val="minor"/>
      </rPr>
      <t xml:space="preserve"> Indikatoren für die Zielerreichung (u.a. erreichte TN-Zahl)</t>
    </r>
  </si>
  <si>
    <t>Die Erstorientierungskurse umfassen immer 300 Unterrichtseinheiten und bestehen aus 6 Modulen á 50 Unterrichtseinheiten. Das Modul ´Werte und Zusammenleben´ist verpflichtend zu unterrichten. Bei der Durchführung mit ´Werte und Zusammenleben´als Querschnittsmodul reduziert sich die Anzahl der Module auf 5 á 60 Unterrichtseinheiten.</t>
  </si>
  <si>
    <t>Personalunion</t>
  </si>
  <si>
    <t>Werden Eigenmittel in das Projekt eingebracht?</t>
  </si>
  <si>
    <r>
      <rPr>
        <sz val="11"/>
        <rFont val="Aptos Narrow"/>
        <family val="2"/>
        <scheme val="minor"/>
      </rPr>
      <t xml:space="preserve">Das Kurskonzept zur Umsetzung von Erstorientierungskursen steht Ihnen auf der Internetseite der EOK-Zentralstelle Niedersachsen </t>
    </r>
    <r>
      <rPr>
        <u/>
        <sz val="11"/>
        <color theme="3" tint="0.499984740745262"/>
        <rFont val="Aptos Narrow"/>
        <family val="2"/>
        <scheme val="minor"/>
      </rPr>
      <t>mit einem Klick hier zum Download</t>
    </r>
    <r>
      <rPr>
        <sz val="11"/>
        <rFont val="Aptos Narrow"/>
        <family val="2"/>
        <scheme val="minor"/>
      </rPr>
      <t xml:space="preserve"> bereit.</t>
    </r>
  </si>
  <si>
    <r>
      <rPr>
        <sz val="11"/>
        <rFont val="Aptos Narrow"/>
        <family val="2"/>
        <scheme val="minor"/>
      </rPr>
      <t xml:space="preserve">Die Anforderungen an Lehrkräfte können Sie Punkt 4.3 der aktuellen EOK-Förderrichtlinie entnehmen. Diese steht Ihnen auf der Internetseite der EOK-Zentralstelle </t>
    </r>
    <r>
      <rPr>
        <u/>
        <sz val="11"/>
        <color theme="3" tint="0.499984740745262"/>
        <rFont val="Aptos Narrow"/>
        <family val="2"/>
        <scheme val="minor"/>
      </rPr>
      <t>mit einem Klick hier zum Download</t>
    </r>
    <r>
      <rPr>
        <sz val="11"/>
        <rFont val="Aptos Narrow"/>
        <family val="2"/>
        <scheme val="minor"/>
      </rPr>
      <t xml:space="preserve"> bereit.</t>
    </r>
  </si>
  <si>
    <t>Ja</t>
  </si>
  <si>
    <t>Nein</t>
  </si>
  <si>
    <t>Hier wird die in den Erläuterungen zum Finanzierungsplan angegebene Kurszahl angezeigt.</t>
  </si>
  <si>
    <t>eok@aewb-nds.de</t>
  </si>
  <si>
    <r>
      <t xml:space="preserve">Bitte nutzen Sie ausschließlich dieses Formular für Ihren Antrag und senden Sie es zunächst </t>
    </r>
    <r>
      <rPr>
        <b/>
        <sz val="11"/>
        <color theme="1"/>
        <rFont val="Arial"/>
        <family val="2"/>
      </rPr>
      <t>nur</t>
    </r>
    <r>
      <rPr>
        <sz val="11"/>
        <color theme="1"/>
        <rFont val="Arial"/>
        <family val="2"/>
      </rPr>
      <t xml:space="preserve"> per E-Mail als</t>
    </r>
    <r>
      <rPr>
        <b/>
        <sz val="11"/>
        <color theme="1"/>
        <rFont val="Arial"/>
        <family val="2"/>
      </rPr>
      <t xml:space="preserve"> Exceldatei</t>
    </r>
    <r>
      <rPr>
        <sz val="11"/>
        <color theme="1"/>
        <rFont val="Arial"/>
        <family val="2"/>
      </rPr>
      <t xml:space="preserve"> an:</t>
    </r>
  </si>
  <si>
    <t>Bitte auswählen</t>
  </si>
  <si>
    <t>Angaben zur antragstellenden Einrichtung</t>
  </si>
  <si>
    <t>Selbstbeschreibung der antragstellenden Einrichtung</t>
  </si>
  <si>
    <t>Name der antragstellenden Einrichtung</t>
  </si>
  <si>
    <t>weitere Ansprechpersonen</t>
  </si>
  <si>
    <t>Erklärungen der antragstellenden Einrichtung</t>
  </si>
  <si>
    <t>Frauenkurs</t>
  </si>
  <si>
    <t>Kurs für vulnerable Personengruppen</t>
  </si>
  <si>
    <t>dünn besiedelter Kreis</t>
  </si>
  <si>
    <t>ländl. Kreis mit Verdichtungsansatz</t>
  </si>
  <si>
    <t>bitte auswählen</t>
  </si>
  <si>
    <t>Felder mit "Bitte auswählen" enthalten ein Dropdown-Menü</t>
  </si>
  <si>
    <t>Bitte beachten Sie, dass alle in dieser Förderperiode begonnenen Erstorientierungskurse zum Ende des Jahres 2025 abgeschlossen sein müssen. Eine überjährige Fortführung im Jahr 2026 ist nicht möglich.</t>
  </si>
  <si>
    <t>Beachten Sie, dass die Fahrtkosten für Teilnehmende nicht über die Erstorientierungskurse finanziert werden können. Manchen Trägern ist dennoch die Übernahme der Fahrtkosten zum Beispiel durch regionale Kooperationen möglich. Bitte erläutern Sie kurz ob Fahrtkosten übernommen werden können und wenn ja, wie?</t>
  </si>
  <si>
    <t>Können die Kinder der Teilnehmenden während des Unterrichts betreut werden? Bitte schreiben Sie eine kurze Erläuterung.</t>
  </si>
  <si>
    <t>Sie erhalten von der Zentralstelle mit der Bewilligung ein Aktenzeichen. Es ist bei jeder Rückfrage, Änderung und dem Verwendungsnachweis anzugeben.</t>
  </si>
  <si>
    <t>Herr</t>
  </si>
  <si>
    <t>Frau</t>
  </si>
  <si>
    <t>Divers</t>
  </si>
  <si>
    <t>Geben Sie hier bitte den geplanten Standort, sowie den voraussichtlichen Kursstart an. Sollten Sie den Kursstart noch nicht konkret benennen können, geben Sie zumindest den Startmonat oder das Quartal an.</t>
  </si>
  <si>
    <t>Angaben zur unterzeichnungsbevollmächtigten Person (falls abweichend von Projektleitung)</t>
  </si>
  <si>
    <t>gesetzl. vertreten durch:</t>
  </si>
  <si>
    <t>Kontoverbindung der antragstellenden Einrichtung</t>
  </si>
  <si>
    <t>Quantifizierbare Erfolgsindikatoren sind messbare Werte, die zeigen, wie effektiv die Zielsetzung der Erstorientierungskurse erreicht wurde. 
Beispiele hierfür sind:</t>
  </si>
  <si>
    <t>x% der Teilnehmenden nehmen an x% der Unterrichtseinheiten teil.</t>
  </si>
  <si>
    <t>x% der Teilnehmenden bewerten in einer entsprechenden Evaluation den Kurs positiv.</t>
  </si>
  <si>
    <t>Anzahl der Teilnehmenden, die mit der durchgeführten Maßnahme erreicht werden soll. (Die Mindestteilnehmendenzahl stellt hierbei allerdings kein erstrebenswertes Ziel dar, da diese zwingend zu erreichen ist.)</t>
  </si>
  <si>
    <t xml:space="preserve"> x% der Teilnehmenden nehmen an Lernzielchecks teil.</t>
  </si>
  <si>
    <t>x% der geplanten EOK werden durchgeführt</t>
  </si>
  <si>
    <t>Bitte nehmen Sie diese Angaben auf dem Tabellenblatt "Ergänzungen des Trägers" vor</t>
  </si>
  <si>
    <t>Kurzbeschreibung der Einrichtung und bisherige Erfahrungen mit Erstorientierungskursen oder ähnlichen Kursangeboten:</t>
  </si>
  <si>
    <t>Name der Einrichtung</t>
  </si>
  <si>
    <t>gesetzlicher Vertreter</t>
  </si>
  <si>
    <t>Datum Antragstellung</t>
  </si>
  <si>
    <t>Anzahl Kurse</t>
  </si>
  <si>
    <t>Betrag</t>
  </si>
  <si>
    <t>VZM</t>
  </si>
  <si>
    <t>Aktenzeichen</t>
  </si>
  <si>
    <t>Datum der Antragstellung:</t>
  </si>
  <si>
    <t>Vorname Nachname, Funktion</t>
  </si>
  <si>
    <t>nur weiße Zellen können ausgefüllt werden!</t>
  </si>
  <si>
    <t>Angaben zur Projektleitung (sofern vorhanden)</t>
  </si>
  <si>
    <t>keine der genannten</t>
  </si>
  <si>
    <t>VZM beantragt</t>
  </si>
  <si>
    <t>Beginn VZM</t>
  </si>
  <si>
    <t>Name Ansprechperson</t>
  </si>
  <si>
    <t>Vorname Ansprechperson</t>
  </si>
  <si>
    <t>Bitte aktivieren Sie bei einer im Projekt arbeitenden Person das Feld Hauptansprechperson. An diese Person richtet sich der offizielle Projektschriftverkehr (Verträge, etc.)</t>
  </si>
  <si>
    <t>Name des Antragstellers</t>
  </si>
  <si>
    <t>Datum der Antragstellung</t>
  </si>
  <si>
    <t>beantragte Kurszahl</t>
  </si>
  <si>
    <t>beantragte Fördersumme</t>
  </si>
  <si>
    <t>VZM beantragt?</t>
  </si>
  <si>
    <t>durchschn. Kosten/Kurs</t>
  </si>
  <si>
    <t>ggf. abweichende Anschrift der Hauptansprechperson</t>
  </si>
  <si>
    <t>Bitte machen Sie hier nur Angaben, falls die Postanschrift der Hauptansprechperson von der Adresse der antragstellenden Einrichtung abweicht!</t>
  </si>
  <si>
    <t>Grund</t>
  </si>
  <si>
    <t>vorraussichtliche Kurszahl</t>
  </si>
  <si>
    <t>Hauptansprechperson</t>
  </si>
  <si>
    <t>Einrichtung</t>
  </si>
  <si>
    <t>Hausnummer</t>
  </si>
  <si>
    <t>Postleitzahl</t>
  </si>
  <si>
    <t>Die antragstellende Einrichtung verpflichtet sich sicherzustellen, dass die zur Erfüllung des Auftrages eingesetzten Koordinator*innen, Verwaltungskräfte und Lehrkräfte den nötigen Respekt den geflüchteten Menschen gegenüber sowie anderen an der Kursdurchführung beteiligten Personen mit Migrationsgeschichte entgegenbringen und sich einem antirassistischen Sprachgebrauch und einer diskriminierungssensiblen Praxis verpflichtet fühlen.</t>
  </si>
  <si>
    <t>Weitere ergänzende Erläuterungen des Trägers:</t>
  </si>
  <si>
    <t>Tragen Sie die beantragten Summen bitte in Spalte D ein.</t>
  </si>
  <si>
    <t>Das Feld "Antragsteller" wird aus den Basisdaten übernommen</t>
  </si>
  <si>
    <t>Bitte unbedingt ausfüllen</t>
  </si>
  <si>
    <t>PLZ</t>
  </si>
  <si>
    <t>Nr.</t>
  </si>
  <si>
    <t>VZM Beginn</t>
  </si>
  <si>
    <t xml:space="preserve">Bitte tragen Sie Ihre Finanzplanung in das Tabellenblatt "Finanzierungsplan (ausfüllbar)" ein. Der Finanzierungsplan füllt sich automatisch aus. </t>
  </si>
  <si>
    <t>Hier können Sie das im Finanzierungsplan errechnete VZÄ auf Koordination und Verwaltung aufsplitten.</t>
  </si>
  <si>
    <r>
      <t xml:space="preserve">Das Modul </t>
    </r>
    <r>
      <rPr>
        <b/>
        <sz val="11"/>
        <color theme="1"/>
        <rFont val="Aptos Narrow"/>
        <family val="2"/>
        <scheme val="minor"/>
      </rPr>
      <t xml:space="preserve">Werte und Zusammenleben </t>
    </r>
    <r>
      <rPr>
        <sz val="11"/>
        <color theme="1"/>
        <rFont val="Aptos Narrow"/>
        <family val="2"/>
        <scheme val="minor"/>
      </rPr>
      <t xml:space="preserve">wird als Querschnittsmodul unterrichtet </t>
    </r>
  </si>
  <si>
    <t>Zugang zur Zielgruppe und Methoden der Teilnehmendenakquise:</t>
  </si>
  <si>
    <t>Die EOK-Zentralstelle Niedersachsen steht Ihnen gerne bei allen auftretenden Problemen und Fragen beratend zur Seite.</t>
  </si>
  <si>
    <t xml:space="preserve">Ergänzen Sie bei Projektmitarbeitenden den VZÄ. </t>
  </si>
  <si>
    <r>
      <rPr>
        <sz val="11"/>
        <rFont val="Aptos Narrow"/>
        <family val="2"/>
        <scheme val="minor"/>
      </rPr>
      <t xml:space="preserve">Beachten Sie die maximalen förderfähigen Summe. Diese können Sie dem </t>
    </r>
    <r>
      <rPr>
        <u/>
        <sz val="11"/>
        <color theme="3" tint="0.249977111117893"/>
        <rFont val="Aptos Narrow"/>
        <family val="2"/>
        <scheme val="minor"/>
      </rPr>
      <t>Leitfaden für EOK-Träger</t>
    </r>
    <r>
      <rPr>
        <sz val="11"/>
        <rFont val="Aptos Narrow"/>
        <family val="2"/>
        <scheme val="minor"/>
      </rPr>
      <t xml:space="preserve"> in Niedersachsen entnehmen.</t>
    </r>
  </si>
  <si>
    <t>Geben Sie hier an, welche Summe pro Kurs veranschlagt wird. (maximal 1.000€ pro Kurs)</t>
  </si>
  <si>
    <t>Geben Sie bitte die geplanten Aufwandsentschädigungen für Ehrenamtliche an. (Anzahl der geplanten Ehrenamtsstunden, sowie die Höhe der Aufwandsentschädigung pro Unterrichtsstunde)</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</si>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</sst>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407]_-;\-* #,##0.00\ [$€-407]_-;_-* &quot;-&quot;??\ [$€-407]_-;_-@_-"/>
    <numFmt numFmtId="165" formatCode="0.0%"/>
    <numFmt numFmtId="166" formatCode="0.0"/>
  </numFmts>
  <fonts count="43">
    <font>
      <sz val="11"/>
      <color theme="1"/>
      <name val="Aptos Narrow"/>
      <family val="2"/>
      <scheme val="minor"/>
    </font>
    <font>
      <i/>
      <sz val="11"/>
      <color theme="1"/>
      <name val="Arial"/>
      <family val="2"/>
    </font>
    <font>
      <b/>
      <sz val="11"/>
      <color theme="1"/>
      <name val="Aptos Narrow"/>
      <family val="2"/>
      <scheme val="minor"/>
    </font>
    <font>
      <sz val="11"/>
      <color theme="1"/>
      <name val="Arial"/>
      <family val="2"/>
    </font>
    <font>
      <b/>
      <sz val="11"/>
      <color theme="1"/>
      <name val="Arial"/>
      <family val="2"/>
    </font>
    <font>
      <b/>
      <sz val="9"/>
      <color theme="1"/>
      <name val="Arial"/>
      <family val="2"/>
    </font>
    <font>
      <sz val="7"/>
      <color theme="1"/>
      <name val="Times New Roman"/>
      <family val="1"/>
    </font>
    <font>
      <b/>
      <sz val="13"/>
      <color theme="1"/>
      <name val="Arial"/>
      <family val="2"/>
    </font>
    <font>
      <sz val="13"/>
      <color theme="1"/>
      <name val="Arial"/>
      <family val="2"/>
    </font>
    <font>
      <sz val="10"/>
      <name val="Arial"/>
      <family val="2"/>
    </font>
    <font>
      <b/>
      <sz val="10"/>
      <name val="Arial"/>
      <family val="2"/>
    </font>
    <font>
      <sz val="11"/>
      <name val="Calibri"/>
      <family val="2"/>
    </font>
    <font>
      <sz val="11"/>
      <color rgb="FFFF0000"/>
      <name val="Calibri"/>
      <family val="2"/>
    </font>
    <font>
      <b/>
      <sz val="11"/>
      <name val="Arial"/>
      <family val="2"/>
    </font>
    <font>
      <sz val="11"/>
      <name val="Arial"/>
      <family val="2"/>
    </font>
    <font>
      <b/>
      <sz val="10"/>
      <color rgb="FFFF0000"/>
      <name val="Arial"/>
      <family val="2"/>
    </font>
    <font>
      <b/>
      <u/>
      <sz val="10"/>
      <name val="Arial"/>
      <family val="2"/>
    </font>
    <font>
      <sz val="10"/>
      <color rgb="FFFF0000"/>
      <name val="Arial"/>
      <family val="2"/>
    </font>
    <font>
      <b/>
      <sz val="12"/>
      <name val="Arial"/>
      <family val="2"/>
    </font>
    <font>
      <b/>
      <u/>
      <sz val="12"/>
      <name val="Arial"/>
      <family val="2"/>
    </font>
    <font>
      <b/>
      <sz val="11"/>
      <color rgb="FFFF0000"/>
      <name val="Arial"/>
      <family val="2"/>
    </font>
    <font>
      <b/>
      <sz val="16"/>
      <color rgb="FFFF0000"/>
      <name val="Arial"/>
      <family val="2"/>
    </font>
    <font>
      <b/>
      <sz val="14"/>
      <name val="Arial"/>
      <family val="2"/>
    </font>
    <font>
      <b/>
      <u/>
      <sz val="10"/>
      <color rgb="FFFF0000"/>
      <name val="Arial"/>
      <family val="2"/>
    </font>
    <font>
      <sz val="10"/>
      <color theme="0"/>
      <name val="Arial"/>
      <family val="2"/>
    </font>
    <font>
      <b/>
      <sz val="12"/>
      <color rgb="FFFF0000"/>
      <name val="Arial"/>
      <family val="2"/>
    </font>
    <font>
      <sz val="12"/>
      <name val="Arial"/>
      <family val="2"/>
    </font>
    <font>
      <sz val="8"/>
      <color rgb="FF000000"/>
      <name val="Segoe UI"/>
      <family val="2"/>
    </font>
    <font>
      <sz val="11"/>
      <color theme="0"/>
      <name val="Aptos Narrow"/>
      <family val="2"/>
      <scheme val="minor"/>
    </font>
    <font>
      <sz val="11"/>
      <color rgb="FF000000"/>
      <name val="Aptos Narrow"/>
      <family val="2"/>
      <scheme val="minor"/>
    </font>
    <font>
      <u/>
      <sz val="11"/>
      <color rgb="FF000000"/>
      <name val="Aptos Narrow"/>
      <family val="2"/>
      <scheme val="minor"/>
    </font>
    <font>
      <sz val="11"/>
      <color theme="1"/>
      <name val="Arial"/>
      <family val="1"/>
    </font>
    <font>
      <u/>
      <sz val="11"/>
      <color theme="10"/>
      <name val="Aptos Narrow"/>
      <family val="2"/>
      <scheme val="minor"/>
    </font>
    <font>
      <sz val="11"/>
      <name val="Aptos Narrow"/>
      <family val="2"/>
      <scheme val="minor"/>
    </font>
    <font>
      <u/>
      <sz val="11"/>
      <color theme="3" tint="0.499984740745262"/>
      <name val="Aptos Narrow"/>
      <family val="2"/>
      <scheme val="minor"/>
    </font>
    <font>
      <b/>
      <sz val="11"/>
      <color rgb="FFFF0000"/>
      <name val="Aptos Narrow"/>
      <family val="2"/>
      <scheme val="minor"/>
    </font>
    <font>
      <i/>
      <sz val="11"/>
      <color theme="1"/>
      <name val="Aptos Narrow"/>
      <family val="2"/>
      <scheme val="minor"/>
    </font>
    <font>
      <b/>
      <u/>
      <sz val="11"/>
      <color theme="1"/>
      <name val="Aptos Narrow"/>
      <family val="2"/>
      <scheme val="minor"/>
    </font>
    <font>
      <b/>
      <sz val="11"/>
      <color theme="0"/>
      <name val="Aptos Narrow"/>
      <family val="2"/>
      <scheme val="minor"/>
    </font>
    <font>
      <b/>
      <sz val="11"/>
      <color theme="0" tint="-0.14999847407452621"/>
      <name val="Aptos Narrow"/>
      <family val="2"/>
      <scheme val="minor"/>
    </font>
    <font>
      <sz val="11"/>
      <color theme="0" tint="-0.14999847407452621"/>
      <name val="Aptos Narrow"/>
      <family val="2"/>
      <scheme val="minor"/>
    </font>
    <font>
      <sz val="11"/>
      <color theme="1"/>
      <name val="Aptos Narrow"/>
      <family val="2"/>
      <scheme val="minor"/>
    </font>
    <font>
      <u/>
      <sz val="11"/>
      <color theme="3" tint="0.249977111117893"/>
      <name val="Aptos Narrow"/>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EAEAEA"/>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0" tint="-0.249977111117893"/>
        <bgColor indexed="64"/>
      </patternFill>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thin">
        <color indexed="64"/>
      </right>
      <top/>
      <bottom style="mediumDashed">
        <color indexed="64"/>
      </bottom>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diagonal/>
    </border>
    <border>
      <left style="mediumDashed">
        <color indexed="64"/>
      </left>
      <right style="mediumDashed">
        <color indexed="64"/>
      </right>
      <top/>
      <bottom style="mediumDashed">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mediumDashed">
        <color indexed="64"/>
      </bottom>
      <diagonal/>
    </border>
    <border>
      <left/>
      <right style="thin">
        <color indexed="64"/>
      </right>
      <top/>
      <bottom style="mediumDashed">
        <color indexed="64"/>
      </bottom>
      <diagonal/>
    </border>
    <border>
      <left style="thin">
        <color indexed="64"/>
      </left>
      <right/>
      <top style="mediumDashed">
        <color indexed="64"/>
      </top>
      <bottom/>
      <diagonal/>
    </border>
    <border>
      <left/>
      <right style="thin">
        <color indexed="64"/>
      </right>
      <top style="medium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Dashed">
        <color indexed="64"/>
      </bottom>
      <diagonal/>
    </border>
    <border>
      <left/>
      <right/>
      <top style="thin">
        <color indexed="64"/>
      </top>
      <bottom style="mediumDashed">
        <color indexed="64"/>
      </bottom>
      <diagonal/>
    </border>
    <border>
      <left/>
      <right/>
      <top style="mediumDashed">
        <color indexed="64"/>
      </top>
      <bottom/>
      <diagonal/>
    </border>
    <border>
      <left/>
      <right style="thin">
        <color indexed="64"/>
      </right>
      <top style="thin">
        <color indexed="64"/>
      </top>
      <bottom style="mediumDashed">
        <color indexed="64"/>
      </bottom>
      <diagonal/>
    </border>
    <border>
      <left/>
      <right style="thin">
        <color indexed="64"/>
      </right>
      <top style="medium">
        <color indexed="64"/>
      </top>
      <bottom/>
      <diagonal/>
    </border>
  </borders>
  <cellStyleXfs count="6">
    <xf numFmtId="0" fontId="0" fillId="0" borderId="0"/>
    <xf numFmtId="0" fontId="9" fillId="0" borderId="0"/>
    <xf numFmtId="9" fontId="9" fillId="0" borderId="0" applyFont="0" applyFill="0" applyBorder="0" applyAlignment="0" applyProtection="0"/>
    <xf numFmtId="0" fontId="32" fillId="0" borderId="0" applyNumberFormat="0" applyFill="0" applyBorder="0" applyAlignment="0" applyProtection="0"/>
    <xf numFmtId="44" fontId="41" fillId="0" borderId="0" applyFont="0" applyFill="0" applyBorder="0" applyAlignment="0" applyProtection="0"/>
    <xf numFmtId="9" fontId="41" fillId="0" borderId="0" applyFont="0" applyFill="0" applyBorder="0" applyAlignment="0" applyProtection="0"/>
  </cellStyleXfs>
  <cellXfs count="463">
    <xf numFmtId="0" fontId="0" fillId="0" borderId="0" xfId="0"/>
    <xf numFmtId="0" fontId="9" fillId="0" borderId="0" xfId="1" applyAlignment="1">
      <alignment vertical="top"/>
    </xf>
    <xf numFmtId="0" fontId="9" fillId="0" borderId="0" xfId="1" applyAlignment="1">
      <alignment vertical="top" wrapText="1"/>
    </xf>
    <xf numFmtId="164" fontId="10" fillId="0" borderId="0" xfId="1" applyNumberFormat="1" applyFont="1" applyAlignment="1">
      <alignment vertical="top"/>
    </xf>
    <xf numFmtId="164" fontId="9" fillId="0" borderId="0" xfId="1" applyNumberFormat="1" applyAlignment="1">
      <alignment vertical="top"/>
    </xf>
    <xf numFmtId="0" fontId="10" fillId="0" borderId="0" xfId="1" applyFont="1" applyAlignment="1">
      <alignment vertical="top"/>
    </xf>
    <xf numFmtId="164" fontId="10" fillId="0" borderId="2" xfId="1" applyNumberFormat="1" applyFont="1" applyBorder="1" applyAlignment="1">
      <alignment vertical="top"/>
    </xf>
    <xf numFmtId="164" fontId="9" fillId="0" borderId="2" xfId="1" applyNumberFormat="1" applyBorder="1" applyAlignment="1">
      <alignment vertical="top"/>
    </xf>
    <xf numFmtId="0" fontId="9" fillId="0" borderId="10" xfId="1" applyBorder="1" applyAlignment="1">
      <alignment vertical="top" wrapText="1"/>
    </xf>
    <xf numFmtId="164" fontId="10" fillId="0" borderId="0" xfId="1" applyNumberFormat="1" applyFont="1" applyAlignment="1" applyProtection="1">
      <alignment vertical="top"/>
      <protection hidden="1"/>
    </xf>
    <xf numFmtId="164" fontId="9" fillId="0" borderId="0" xfId="1" applyNumberFormat="1" applyAlignment="1" applyProtection="1">
      <alignment vertical="top"/>
      <protection hidden="1"/>
    </xf>
    <xf numFmtId="165" fontId="10" fillId="0" borderId="0" xfId="2" applyNumberFormat="1" applyFont="1" applyFill="1" applyBorder="1" applyAlignment="1">
      <alignment vertical="center"/>
    </xf>
    <xf numFmtId="0" fontId="10" fillId="0" borderId="0" xfId="1" applyFont="1" applyAlignment="1" applyProtection="1">
      <alignment vertical="top"/>
      <protection hidden="1"/>
    </xf>
    <xf numFmtId="0" fontId="9" fillId="5" borderId="0" xfId="1" applyFill="1" applyAlignment="1">
      <alignment vertical="top" wrapText="1"/>
    </xf>
    <xf numFmtId="164" fontId="13" fillId="6" borderId="4" xfId="1" applyNumberFormat="1" applyFont="1" applyFill="1" applyBorder="1" applyAlignment="1" applyProtection="1">
      <alignment vertical="center"/>
      <protection hidden="1"/>
    </xf>
    <xf numFmtId="164" fontId="14" fillId="6" borderId="4" xfId="1" applyNumberFormat="1" applyFont="1" applyFill="1" applyBorder="1" applyAlignment="1" applyProtection="1">
      <alignment vertical="center"/>
      <protection hidden="1"/>
    </xf>
    <xf numFmtId="0" fontId="13" fillId="6" borderId="9" xfId="1" applyFont="1" applyFill="1" applyBorder="1" applyAlignment="1" applyProtection="1">
      <alignment vertical="center"/>
      <protection hidden="1"/>
    </xf>
    <xf numFmtId="49" fontId="13" fillId="6" borderId="9" xfId="1" applyNumberFormat="1" applyFont="1" applyFill="1" applyBorder="1" applyAlignment="1" applyProtection="1">
      <alignment horizontal="right" vertical="center"/>
      <protection hidden="1"/>
    </xf>
    <xf numFmtId="0" fontId="15" fillId="5" borderId="0" xfId="1" applyFont="1" applyFill="1" applyAlignment="1">
      <alignment horizontal="left" vertical="top" wrapText="1"/>
    </xf>
    <xf numFmtId="164" fontId="10" fillId="0" borderId="1" xfId="1" applyNumberFormat="1" applyFont="1" applyBorder="1" applyAlignment="1" applyProtection="1">
      <alignment vertical="center"/>
      <protection hidden="1"/>
    </xf>
    <xf numFmtId="164" fontId="9" fillId="0" borderId="1" xfId="1" applyNumberFormat="1" applyBorder="1" applyAlignment="1" applyProtection="1">
      <alignment vertical="center"/>
      <protection hidden="1"/>
    </xf>
    <xf numFmtId="165" fontId="9" fillId="0" borderId="6" xfId="2" applyNumberFormat="1" applyFont="1" applyFill="1" applyBorder="1" applyAlignment="1" applyProtection="1">
      <alignment vertical="center"/>
      <protection hidden="1"/>
    </xf>
    <xf numFmtId="49" fontId="10" fillId="0" borderId="6" xfId="1" applyNumberFormat="1" applyFont="1" applyBorder="1" applyAlignment="1" applyProtection="1">
      <alignment horizontal="right" vertical="center"/>
      <protection hidden="1"/>
    </xf>
    <xf numFmtId="164" fontId="10" fillId="0" borderId="12" xfId="1" applyNumberFormat="1" applyFont="1" applyBorder="1" applyAlignment="1" applyProtection="1">
      <alignment vertical="top"/>
      <protection hidden="1"/>
    </xf>
    <xf numFmtId="164" fontId="9" fillId="0" borderId="12" xfId="1" applyNumberFormat="1" applyBorder="1" applyAlignment="1" applyProtection="1">
      <alignment vertical="top"/>
      <protection hidden="1"/>
    </xf>
    <xf numFmtId="49" fontId="10" fillId="0" borderId="0" xfId="1" applyNumberFormat="1" applyFont="1" applyAlignment="1" applyProtection="1">
      <alignment horizontal="right" vertical="top"/>
      <protection hidden="1"/>
    </xf>
    <xf numFmtId="164" fontId="9" fillId="0" borderId="0" xfId="1" applyNumberFormat="1" applyAlignment="1">
      <alignment vertical="top" wrapText="1"/>
    </xf>
    <xf numFmtId="164" fontId="13" fillId="0" borderId="13" xfId="1" applyNumberFormat="1" applyFont="1" applyBorder="1" applyAlignment="1" applyProtection="1">
      <alignment vertical="top"/>
      <protection hidden="1"/>
    </xf>
    <xf numFmtId="164" fontId="14" fillId="0" borderId="13" xfId="1" applyNumberFormat="1" applyFont="1" applyBorder="1" applyAlignment="1" applyProtection="1">
      <alignment vertical="top"/>
      <protection hidden="1"/>
    </xf>
    <xf numFmtId="0" fontId="13" fillId="0" borderId="14" xfId="1" applyFont="1" applyBorder="1" applyAlignment="1" applyProtection="1">
      <alignment vertical="top"/>
      <protection hidden="1"/>
    </xf>
    <xf numFmtId="49" fontId="13" fillId="0" borderId="14" xfId="1" applyNumberFormat="1" applyFont="1" applyBorder="1" applyAlignment="1" applyProtection="1">
      <alignment horizontal="right" vertical="top"/>
      <protection hidden="1"/>
    </xf>
    <xf numFmtId="0" fontId="9" fillId="0" borderId="0" xfId="1" applyAlignment="1" applyProtection="1">
      <alignment vertical="top"/>
      <protection hidden="1"/>
    </xf>
    <xf numFmtId="0" fontId="13" fillId="0" borderId="15" xfId="1" applyFont="1" applyBorder="1" applyAlignment="1" applyProtection="1">
      <alignment vertical="top"/>
      <protection hidden="1"/>
    </xf>
    <xf numFmtId="49" fontId="13" fillId="0" borderId="15" xfId="1" applyNumberFormat="1" applyFont="1" applyBorder="1" applyAlignment="1" applyProtection="1">
      <alignment horizontal="right" vertical="top"/>
      <protection hidden="1"/>
    </xf>
    <xf numFmtId="0" fontId="10" fillId="0" borderId="0" xfId="1" applyFont="1" applyAlignment="1">
      <alignment vertical="top" wrapText="1"/>
    </xf>
    <xf numFmtId="0" fontId="10" fillId="0" borderId="0" xfId="1" applyFont="1" applyAlignment="1" applyProtection="1">
      <alignment vertical="top" wrapText="1"/>
      <protection hidden="1"/>
    </xf>
    <xf numFmtId="0" fontId="9" fillId="0" borderId="0" xfId="1" applyAlignment="1" applyProtection="1">
      <alignment horizontal="left" vertical="top" wrapText="1" indent="1"/>
      <protection hidden="1"/>
    </xf>
    <xf numFmtId="0" fontId="9" fillId="0" borderId="12" xfId="1" applyBorder="1" applyAlignment="1" applyProtection="1">
      <alignment vertical="top"/>
      <protection hidden="1"/>
    </xf>
    <xf numFmtId="44" fontId="9" fillId="0" borderId="12" xfId="1" applyNumberFormat="1" applyBorder="1" applyAlignment="1" applyProtection="1">
      <alignment vertical="top"/>
      <protection hidden="1"/>
    </xf>
    <xf numFmtId="0" fontId="9" fillId="0" borderId="0" xfId="1" applyAlignment="1" applyProtection="1">
      <alignment vertical="top" wrapText="1"/>
      <protection hidden="1"/>
    </xf>
    <xf numFmtId="0" fontId="9" fillId="0" borderId="0" xfId="1" applyAlignment="1" applyProtection="1">
      <alignment horizontal="left" vertical="top" indent="1"/>
      <protection hidden="1"/>
    </xf>
    <xf numFmtId="0" fontId="13" fillId="0" borderId="0" xfId="1" applyFont="1" applyAlignment="1" applyProtection="1">
      <alignment vertical="center"/>
      <protection hidden="1"/>
    </xf>
    <xf numFmtId="0" fontId="17" fillId="0" borderId="0" xfId="1" applyFont="1" applyAlignment="1">
      <alignment vertical="top"/>
    </xf>
    <xf numFmtId="0" fontId="17" fillId="0" borderId="0" xfId="1" applyFont="1" applyAlignment="1">
      <alignment vertical="top" wrapText="1"/>
    </xf>
    <xf numFmtId="49" fontId="15" fillId="0" borderId="0" xfId="1" applyNumberFormat="1" applyFont="1" applyAlignment="1" applyProtection="1">
      <alignment horizontal="right" vertical="top"/>
      <protection hidden="1"/>
    </xf>
    <xf numFmtId="0" fontId="10" fillId="0" borderId="12" xfId="1" applyFont="1" applyBorder="1" applyAlignment="1" applyProtection="1">
      <alignment vertical="top"/>
      <protection hidden="1"/>
    </xf>
    <xf numFmtId="164" fontId="10" fillId="0" borderId="3" xfId="1" applyNumberFormat="1" applyFont="1" applyBorder="1" applyAlignment="1" applyProtection="1">
      <alignment vertical="top"/>
      <protection hidden="1"/>
    </xf>
    <xf numFmtId="164" fontId="9" fillId="0" borderId="3" xfId="1" applyNumberFormat="1" applyBorder="1" applyAlignment="1" applyProtection="1">
      <alignment vertical="top"/>
      <protection hidden="1"/>
    </xf>
    <xf numFmtId="0" fontId="18" fillId="0" borderId="0" xfId="1" applyFont="1" applyAlignment="1">
      <alignment vertical="top" wrapText="1"/>
    </xf>
    <xf numFmtId="0" fontId="20" fillId="0" borderId="0" xfId="1" applyFont="1" applyAlignment="1">
      <alignment vertical="top" wrapText="1"/>
    </xf>
    <xf numFmtId="0" fontId="21" fillId="0" borderId="0" xfId="1" applyFont="1" applyAlignment="1">
      <alignment vertical="top" wrapText="1"/>
    </xf>
    <xf numFmtId="0" fontId="9" fillId="0" borderId="0" xfId="1"/>
    <xf numFmtId="0" fontId="15" fillId="0" borderId="0" xfId="1" applyFont="1"/>
    <xf numFmtId="0" fontId="9" fillId="0" borderId="0" xfId="1" applyProtection="1">
      <protection hidden="1"/>
    </xf>
    <xf numFmtId="44" fontId="13" fillId="6" borderId="0" xfId="1" applyNumberFormat="1" applyFont="1" applyFill="1" applyAlignment="1" applyProtection="1">
      <alignment vertical="top"/>
      <protection hidden="1"/>
    </xf>
    <xf numFmtId="164" fontId="14" fillId="6" borderId="0" xfId="1" applyNumberFormat="1" applyFont="1" applyFill="1" applyAlignment="1">
      <alignment vertical="top"/>
    </xf>
    <xf numFmtId="0" fontId="13" fillId="6" borderId="0" xfId="1" applyFont="1" applyFill="1" applyAlignment="1" applyProtection="1">
      <alignment vertical="top"/>
      <protection hidden="1"/>
    </xf>
    <xf numFmtId="44" fontId="10" fillId="0" borderId="0" xfId="1" applyNumberFormat="1" applyFont="1" applyAlignment="1" applyProtection="1">
      <alignment vertical="top"/>
      <protection hidden="1"/>
    </xf>
    <xf numFmtId="164" fontId="9" fillId="0" borderId="9" xfId="1" applyNumberFormat="1" applyBorder="1" applyAlignment="1" applyProtection="1">
      <alignment vertical="top"/>
      <protection locked="0"/>
    </xf>
    <xf numFmtId="164" fontId="9" fillId="0" borderId="0" xfId="1" applyNumberFormat="1" applyAlignment="1" applyProtection="1">
      <alignment vertical="top"/>
      <protection locked="0"/>
    </xf>
    <xf numFmtId="0" fontId="9" fillId="0" borderId="24" xfId="1" applyBorder="1" applyProtection="1">
      <protection hidden="1"/>
    </xf>
    <xf numFmtId="44" fontId="10" fillId="0" borderId="8" xfId="1" applyNumberFormat="1" applyFont="1" applyBorder="1" applyAlignment="1" applyProtection="1">
      <alignment vertical="top"/>
      <protection hidden="1"/>
    </xf>
    <xf numFmtId="164" fontId="9" fillId="0" borderId="8" xfId="1" applyNumberFormat="1" applyBorder="1" applyAlignment="1">
      <alignment vertical="top"/>
    </xf>
    <xf numFmtId="0" fontId="13" fillId="0" borderId="8" xfId="1" applyFont="1" applyBorder="1" applyAlignment="1" applyProtection="1">
      <alignment vertical="center"/>
      <protection hidden="1"/>
    </xf>
    <xf numFmtId="164" fontId="10" fillId="0" borderId="8" xfId="1" applyNumberFormat="1" applyFont="1" applyBorder="1" applyAlignment="1" applyProtection="1">
      <alignment vertical="top"/>
      <protection hidden="1"/>
    </xf>
    <xf numFmtId="0" fontId="10" fillId="0" borderId="25" xfId="1" applyFont="1" applyBorder="1" applyAlignment="1" applyProtection="1">
      <alignment vertical="top"/>
      <protection hidden="1"/>
    </xf>
    <xf numFmtId="0" fontId="10" fillId="0" borderId="0" xfId="1" applyFont="1" applyProtection="1">
      <protection hidden="1"/>
    </xf>
    <xf numFmtId="0" fontId="18" fillId="0" borderId="0" xfId="1" applyFont="1" applyAlignment="1">
      <alignment vertical="center"/>
    </xf>
    <xf numFmtId="0" fontId="19" fillId="0" borderId="0" xfId="1" applyFont="1" applyAlignment="1">
      <alignment vertical="center"/>
    </xf>
    <xf numFmtId="0" fontId="24" fillId="0" borderId="0" xfId="1" applyFont="1" applyAlignment="1" applyProtection="1">
      <alignment horizontal="left"/>
      <protection hidden="1"/>
    </xf>
    <xf numFmtId="0" fontId="25" fillId="0" borderId="0" xfId="1" applyFont="1"/>
    <xf numFmtId="0" fontId="26" fillId="0" borderId="0" xfId="1" applyFont="1"/>
    <xf numFmtId="0" fontId="0" fillId="0" borderId="10" xfId="0" applyBorder="1"/>
    <xf numFmtId="0" fontId="1" fillId="0" borderId="0" xfId="0" applyFont="1" applyAlignment="1">
      <alignment vertical="center" wrapText="1"/>
    </xf>
    <xf numFmtId="0" fontId="3" fillId="0" borderId="0" xfId="0" applyFont="1" applyAlignment="1">
      <alignment horizontal="left" vertical="center" wrapText="1" indent="5"/>
    </xf>
    <xf numFmtId="0" fontId="1" fillId="0" borderId="0" xfId="0" applyFont="1" applyAlignment="1">
      <alignment horizontal="left" vertical="center" wrapText="1" indent="5"/>
    </xf>
    <xf numFmtId="0" fontId="2" fillId="3" borderId="3" xfId="0" applyFont="1" applyFill="1" applyBorder="1" applyAlignment="1" applyProtection="1">
      <alignment vertical="top"/>
      <protection hidden="1"/>
    </xf>
    <xf numFmtId="0" fontId="0" fillId="4" borderId="1" xfId="0" applyFill="1" applyBorder="1" applyProtection="1">
      <protection hidden="1"/>
    </xf>
    <xf numFmtId="0" fontId="0" fillId="4" borderId="3" xfId="0" applyFill="1" applyBorder="1" applyProtection="1">
      <protection hidden="1"/>
    </xf>
    <xf numFmtId="0" fontId="0" fillId="3" borderId="3" xfId="0" applyFill="1" applyBorder="1" applyProtection="1">
      <protection hidden="1"/>
    </xf>
    <xf numFmtId="0" fontId="0" fillId="3" borderId="1" xfId="0" applyFill="1" applyBorder="1" applyProtection="1">
      <protection hidden="1"/>
    </xf>
    <xf numFmtId="0" fontId="2" fillId="2" borderId="9" xfId="0" applyFont="1" applyFill="1" applyBorder="1" applyAlignment="1" applyProtection="1">
      <alignment horizontal="left" vertical="center" wrapText="1"/>
      <protection hidden="1"/>
    </xf>
    <xf numFmtId="0" fontId="2" fillId="2" borderId="1" xfId="0" applyFont="1" applyFill="1" applyBorder="1" applyAlignment="1" applyProtection="1">
      <alignment horizontal="center"/>
      <protection hidden="1"/>
    </xf>
    <xf numFmtId="0" fontId="0" fillId="2" borderId="2" xfId="0" applyFill="1" applyBorder="1" applyAlignment="1" applyProtection="1">
      <alignment vertical="center"/>
      <protection hidden="1"/>
    </xf>
    <xf numFmtId="0" fontId="0" fillId="2" borderId="0" xfId="0" applyFill="1" applyAlignment="1" applyProtection="1">
      <alignment vertical="center"/>
      <protection hidden="1"/>
    </xf>
    <xf numFmtId="0" fontId="2" fillId="2" borderId="1" xfId="0" applyFont="1" applyFill="1" applyBorder="1" applyProtection="1">
      <protection hidden="1"/>
    </xf>
    <xf numFmtId="0" fontId="2" fillId="2" borderId="5" xfId="0" applyFont="1" applyFill="1" applyBorder="1" applyProtection="1">
      <protection hidden="1"/>
    </xf>
    <xf numFmtId="0" fontId="0" fillId="2" borderId="1" xfId="0" applyFill="1" applyBorder="1" applyProtection="1">
      <protection hidden="1"/>
    </xf>
    <xf numFmtId="0" fontId="0" fillId="2" borderId="5" xfId="0" applyFill="1" applyBorder="1" applyProtection="1">
      <protection hidden="1"/>
    </xf>
    <xf numFmtId="0" fontId="0" fillId="3" borderId="3" xfId="0" applyFill="1" applyBorder="1" applyAlignment="1" applyProtection="1">
      <alignment vertical="top"/>
      <protection hidden="1"/>
    </xf>
    <xf numFmtId="0" fontId="2" fillId="3" borderId="1" xfId="0" applyFont="1" applyFill="1" applyBorder="1" applyProtection="1">
      <protection hidden="1"/>
    </xf>
    <xf numFmtId="0" fontId="2" fillId="3" borderId="5" xfId="0" applyFont="1" applyFill="1" applyBorder="1" applyProtection="1">
      <protection hidden="1"/>
    </xf>
    <xf numFmtId="0" fontId="0" fillId="3" borderId="1" xfId="0" applyFill="1" applyBorder="1" applyAlignment="1" applyProtection="1">
      <alignment horizontal="left" vertical="top"/>
      <protection hidden="1"/>
    </xf>
    <xf numFmtId="0" fontId="0" fillId="0" borderId="1" xfId="0" applyBorder="1" applyAlignment="1" applyProtection="1">
      <alignment vertical="center" wrapText="1"/>
      <protection locked="0"/>
    </xf>
    <xf numFmtId="0" fontId="0" fillId="0" borderId="1" xfId="0" applyBorder="1" applyProtection="1">
      <protection locked="0"/>
    </xf>
    <xf numFmtId="0" fontId="2" fillId="3" borderId="0" xfId="0" applyFont="1" applyFill="1" applyAlignment="1" applyProtection="1">
      <alignment vertical="top"/>
      <protection hidden="1"/>
    </xf>
    <xf numFmtId="0" fontId="0" fillId="3" borderId="2" xfId="0" applyFill="1" applyBorder="1" applyAlignment="1" applyProtection="1">
      <alignment vertical="top"/>
      <protection hidden="1"/>
    </xf>
    <xf numFmtId="0" fontId="2" fillId="3" borderId="4" xfId="0"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2" fillId="0" borderId="0" xfId="0" applyFont="1" applyProtection="1">
      <protection hidden="1"/>
    </xf>
    <xf numFmtId="0" fontId="0" fillId="2" borderId="26" xfId="0" applyFill="1" applyBorder="1" applyAlignment="1" applyProtection="1">
      <alignment vertical="center" wrapText="1"/>
      <protection hidden="1"/>
    </xf>
    <xf numFmtId="0" fontId="0" fillId="2" borderId="1" xfId="0" applyFill="1" applyBorder="1" applyAlignment="1" applyProtection="1">
      <alignment horizontal="left" vertical="center" wrapText="1"/>
      <protection hidden="1"/>
    </xf>
    <xf numFmtId="0" fontId="0" fillId="2" borderId="26" xfId="0" applyFill="1" applyBorder="1" applyAlignment="1" applyProtection="1">
      <alignment horizontal="left" vertical="center" wrapText="1"/>
      <protection hidden="1"/>
    </xf>
    <xf numFmtId="0" fontId="0" fillId="2" borderId="4" xfId="0" applyFill="1" applyBorder="1" applyAlignment="1" applyProtection="1">
      <alignment horizontal="left" vertical="center" wrapText="1"/>
      <protection hidden="1"/>
    </xf>
    <xf numFmtId="0" fontId="0" fillId="2" borderId="1" xfId="0" applyFill="1" applyBorder="1" applyAlignment="1" applyProtection="1">
      <alignment horizontal="left" vertical="center"/>
      <protection hidden="1"/>
    </xf>
    <xf numFmtId="0" fontId="0" fillId="2" borderId="1" xfId="0" applyFill="1" applyBorder="1" applyAlignment="1" applyProtection="1">
      <alignment vertical="center" wrapText="1"/>
      <protection hidden="1"/>
    </xf>
    <xf numFmtId="0" fontId="0" fillId="4" borderId="0" xfId="0" applyFill="1" applyProtection="1">
      <protection hidden="1"/>
    </xf>
    <xf numFmtId="0" fontId="2" fillId="3" borderId="9" xfId="0" applyFont="1" applyFill="1" applyBorder="1" applyAlignment="1" applyProtection="1">
      <alignment vertical="top"/>
      <protection hidden="1"/>
    </xf>
    <xf numFmtId="0" fontId="32" fillId="2" borderId="4" xfId="3" applyFill="1" applyBorder="1" applyAlignment="1" applyProtection="1">
      <alignment horizontal="left" vertical="center" wrapText="1"/>
      <protection hidden="1"/>
    </xf>
    <xf numFmtId="0" fontId="28" fillId="5" borderId="0" xfId="0" applyFont="1" applyFill="1" applyProtection="1">
      <protection hidden="1"/>
    </xf>
    <xf numFmtId="0" fontId="28" fillId="0" borderId="0" xfId="0" applyFont="1" applyProtection="1">
      <protection hidden="1"/>
    </xf>
    <xf numFmtId="0" fontId="0" fillId="0" borderId="10" xfId="0" applyBorder="1" applyProtection="1">
      <protection hidden="1"/>
    </xf>
    <xf numFmtId="0" fontId="0" fillId="3" borderId="6" xfId="0" applyFill="1" applyBorder="1" applyProtection="1">
      <protection hidden="1"/>
    </xf>
    <xf numFmtId="0" fontId="3" fillId="0" borderId="0" xfId="0" applyFont="1" applyAlignment="1" applyProtection="1">
      <alignment vertical="center"/>
      <protection hidden="1"/>
    </xf>
    <xf numFmtId="0" fontId="3" fillId="0" borderId="0" xfId="0" applyFont="1" applyProtection="1">
      <protection hidden="1"/>
    </xf>
    <xf numFmtId="0" fontId="3" fillId="0" borderId="0" xfId="0" applyFont="1" applyAlignment="1" applyProtection="1">
      <alignment horizontal="left" vertical="top" wrapText="1"/>
      <protection hidden="1"/>
    </xf>
    <xf numFmtId="0" fontId="3" fillId="0" borderId="0" xfId="0" applyFont="1" applyAlignment="1" applyProtection="1">
      <alignment horizontal="center" vertical="top"/>
      <protection hidden="1"/>
    </xf>
    <xf numFmtId="0" fontId="3" fillId="0" borderId="0" xfId="0" applyFont="1" applyAlignment="1" applyProtection="1">
      <alignment horizontal="right" vertical="top"/>
      <protection hidden="1"/>
    </xf>
    <xf numFmtId="0" fontId="5" fillId="0" borderId="0" xfId="0" applyFont="1" applyAlignment="1" applyProtection="1">
      <alignment vertical="center"/>
      <protection hidden="1"/>
    </xf>
    <xf numFmtId="0" fontId="4" fillId="0" borderId="0" xfId="0" applyFont="1" applyAlignment="1" applyProtection="1">
      <alignment vertical="center"/>
      <protection hidden="1"/>
    </xf>
    <xf numFmtId="0" fontId="0" fillId="0" borderId="0" xfId="0" applyAlignment="1" applyProtection="1">
      <alignment horizontal="left" vertical="top"/>
      <protection hidden="1"/>
    </xf>
    <xf numFmtId="0" fontId="5" fillId="0" borderId="8" xfId="0" applyFont="1" applyBorder="1" applyAlignment="1" applyProtection="1">
      <alignment vertical="center"/>
      <protection hidden="1"/>
    </xf>
    <xf numFmtId="0" fontId="5" fillId="0" borderId="8" xfId="0" applyFont="1" applyBorder="1" applyAlignment="1" applyProtection="1">
      <alignment horizontal="left"/>
      <protection hidden="1"/>
    </xf>
    <xf numFmtId="0" fontId="3" fillId="0" borderId="0" xfId="0" applyFont="1" applyAlignment="1" applyProtection="1">
      <alignment horizontal="left" vertical="center" indent="2"/>
      <protection hidden="1"/>
    </xf>
    <xf numFmtId="0" fontId="31" fillId="0" borderId="0" xfId="0" applyFont="1" applyAlignment="1" applyProtection="1">
      <alignment vertical="center" wrapText="1"/>
      <protection hidden="1"/>
    </xf>
    <xf numFmtId="0" fontId="0" fillId="0" borderId="0" xfId="0" applyAlignment="1" applyProtection="1">
      <alignment vertical="top"/>
      <protection hidden="1"/>
    </xf>
    <xf numFmtId="0" fontId="28" fillId="0" borderId="30" xfId="0" applyFont="1" applyBorder="1" applyProtection="1">
      <protection hidden="1"/>
    </xf>
    <xf numFmtId="0" fontId="28" fillId="0" borderId="31" xfId="0" applyFont="1" applyBorder="1" applyProtection="1">
      <protection hidden="1"/>
    </xf>
    <xf numFmtId="0" fontId="28" fillId="0" borderId="32" xfId="0" applyFont="1" applyBorder="1" applyProtection="1">
      <protection hidden="1"/>
    </xf>
    <xf numFmtId="0" fontId="35" fillId="0" borderId="0" xfId="0" applyFont="1" applyProtection="1">
      <protection hidden="1"/>
    </xf>
    <xf numFmtId="0" fontId="8" fillId="0" borderId="0" xfId="0" applyFont="1" applyAlignment="1" applyProtection="1">
      <alignment horizontal="center" vertical="top"/>
      <protection hidden="1"/>
    </xf>
    <xf numFmtId="0" fontId="32" fillId="0" borderId="0" xfId="3" applyProtection="1">
      <protection hidden="1"/>
    </xf>
    <xf numFmtId="44" fontId="10" fillId="0" borderId="0" xfId="1" applyNumberFormat="1" applyFont="1" applyAlignment="1" applyProtection="1">
      <alignment vertical="top"/>
      <protection locked="0"/>
    </xf>
    <xf numFmtId="44" fontId="10" fillId="0" borderId="9" xfId="1" applyNumberFormat="1" applyFont="1" applyBorder="1" applyAlignment="1" applyProtection="1">
      <alignment vertical="top"/>
      <protection locked="0"/>
    </xf>
    <xf numFmtId="44" fontId="9" fillId="0" borderId="0" xfId="1" applyNumberFormat="1" applyAlignment="1" applyProtection="1">
      <alignment vertical="top"/>
      <protection locked="0"/>
    </xf>
    <xf numFmtId="44" fontId="9" fillId="0" borderId="9" xfId="1" applyNumberFormat="1" applyBorder="1" applyAlignment="1" applyProtection="1">
      <alignment vertical="top"/>
      <protection locked="0"/>
    </xf>
    <xf numFmtId="0" fontId="0" fillId="2" borderId="3" xfId="0" applyFill="1" applyBorder="1" applyAlignment="1" applyProtection="1">
      <alignment horizontal="left" vertical="center" wrapText="1"/>
      <protection hidden="1"/>
    </xf>
    <xf numFmtId="0" fontId="28" fillId="0" borderId="0" xfId="0" applyFont="1"/>
    <xf numFmtId="0" fontId="4" fillId="0" borderId="0" xfId="0" applyFont="1" applyAlignment="1" applyProtection="1">
      <alignment vertical="center"/>
      <protection locked="0"/>
    </xf>
    <xf numFmtId="0" fontId="0" fillId="0" borderId="0" xfId="0" applyProtection="1">
      <protection locked="0"/>
    </xf>
    <xf numFmtId="0" fontId="0" fillId="3" borderId="39" xfId="0" applyFill="1" applyBorder="1" applyAlignment="1" applyProtection="1">
      <alignment horizontal="left" vertical="center" wrapText="1"/>
      <protection hidden="1"/>
    </xf>
    <xf numFmtId="0" fontId="2" fillId="2" borderId="33" xfId="0" applyFont="1" applyFill="1" applyBorder="1" applyAlignment="1" applyProtection="1">
      <alignment vertical="center" wrapText="1"/>
      <protection hidden="1"/>
    </xf>
    <xf numFmtId="0" fontId="2" fillId="2" borderId="34" xfId="0" applyFont="1" applyFill="1" applyBorder="1" applyAlignment="1" applyProtection="1">
      <alignment vertical="center" wrapText="1"/>
      <protection hidden="1"/>
    </xf>
    <xf numFmtId="0" fontId="2" fillId="2" borderId="40" xfId="0" applyFont="1" applyFill="1" applyBorder="1" applyAlignment="1" applyProtection="1">
      <alignment vertical="center" wrapText="1"/>
      <protection hidden="1"/>
    </xf>
    <xf numFmtId="0" fontId="2" fillId="2" borderId="1" xfId="0" applyFont="1" applyFill="1" applyBorder="1" applyAlignment="1" applyProtection="1">
      <alignment horizontal="left" vertical="center"/>
      <protection hidden="1"/>
    </xf>
    <xf numFmtId="0" fontId="0" fillId="3" borderId="4" xfId="0" applyFill="1" applyBorder="1" applyAlignment="1" applyProtection="1">
      <alignment horizontal="left" vertical="top" wrapText="1"/>
      <protection hidden="1"/>
    </xf>
    <xf numFmtId="0" fontId="0" fillId="3" borderId="4" xfId="0" applyFill="1" applyBorder="1" applyAlignment="1" applyProtection="1">
      <alignment horizontal="center" vertical="center"/>
      <protection hidden="1"/>
    </xf>
    <xf numFmtId="0" fontId="0" fillId="3" borderId="12" xfId="0" applyFill="1" applyBorder="1" applyProtection="1">
      <protection hidden="1"/>
    </xf>
    <xf numFmtId="0" fontId="0" fillId="3" borderId="4" xfId="0" applyFill="1" applyBorder="1" applyProtection="1">
      <protection hidden="1"/>
    </xf>
    <xf numFmtId="0" fontId="3" fillId="2" borderId="34" xfId="0" applyFont="1" applyFill="1" applyBorder="1" applyAlignment="1" applyProtection="1">
      <alignment vertical="top" wrapText="1"/>
      <protection hidden="1"/>
    </xf>
    <xf numFmtId="0" fontId="0" fillId="2" borderId="34" xfId="0" applyFill="1" applyBorder="1" applyProtection="1">
      <protection hidden="1"/>
    </xf>
    <xf numFmtId="0" fontId="3" fillId="2" borderId="10" xfId="0" applyFont="1" applyFill="1" applyBorder="1" applyAlignment="1" applyProtection="1">
      <alignment horizontal="left" vertical="center"/>
      <protection hidden="1"/>
    </xf>
    <xf numFmtId="0" fontId="0" fillId="2" borderId="0" xfId="0" applyFill="1" applyProtection="1">
      <protection hidden="1"/>
    </xf>
    <xf numFmtId="0" fontId="0" fillId="2" borderId="39" xfId="0" applyFill="1" applyBorder="1" applyProtection="1">
      <protection hidden="1"/>
    </xf>
    <xf numFmtId="0" fontId="0" fillId="2" borderId="9" xfId="0" applyFill="1" applyBorder="1" applyProtection="1">
      <protection hidden="1"/>
    </xf>
    <xf numFmtId="0" fontId="0" fillId="2" borderId="40" xfId="0" applyFill="1" applyBorder="1" applyProtection="1">
      <protection hidden="1"/>
    </xf>
    <xf numFmtId="0" fontId="10" fillId="0" borderId="0" xfId="1" applyFont="1"/>
    <xf numFmtId="0" fontId="13" fillId="0" borderId="0" xfId="1" applyFont="1"/>
    <xf numFmtId="14" fontId="28" fillId="5" borderId="0" xfId="0" applyNumberFormat="1" applyFont="1" applyFill="1" applyProtection="1">
      <protection hidden="1"/>
    </xf>
    <xf numFmtId="49" fontId="28" fillId="5" borderId="0" xfId="0" applyNumberFormat="1" applyFont="1" applyFill="1" applyProtection="1">
      <protection hidden="1"/>
    </xf>
    <xf numFmtId="0" fontId="0" fillId="2" borderId="5" xfId="0" applyFill="1" applyBorder="1" applyAlignment="1" applyProtection="1">
      <alignment horizontal="center" vertical="center"/>
      <protection hidden="1"/>
    </xf>
    <xf numFmtId="0" fontId="18" fillId="0" borderId="1" xfId="1" applyFont="1" applyBorder="1" applyAlignment="1">
      <alignment vertical="top" wrapText="1"/>
    </xf>
    <xf numFmtId="14" fontId="13" fillId="0" borderId="1" xfId="1" applyNumberFormat="1" applyFont="1" applyBorder="1" applyAlignment="1">
      <alignment horizontal="left" vertical="top" wrapText="1"/>
    </xf>
    <xf numFmtId="0" fontId="18" fillId="0" borderId="1" xfId="1" applyFont="1" applyBorder="1" applyAlignment="1">
      <alignment horizontal="left" vertical="top" wrapText="1"/>
    </xf>
    <xf numFmtId="0" fontId="18" fillId="0" borderId="1" xfId="1" applyFont="1" applyBorder="1" applyAlignment="1" applyProtection="1">
      <alignment horizontal="left" vertical="top"/>
      <protection locked="0"/>
    </xf>
    <xf numFmtId="0" fontId="18" fillId="0" borderId="1" xfId="1" applyFont="1" applyBorder="1" applyAlignment="1" applyProtection="1">
      <alignment horizontal="left" vertical="top" wrapText="1"/>
      <protection locked="0"/>
    </xf>
    <xf numFmtId="0" fontId="18" fillId="0" borderId="1" xfId="1" applyFont="1" applyBorder="1" applyAlignment="1" applyProtection="1">
      <alignment horizontal="left"/>
      <protection hidden="1"/>
    </xf>
    <xf numFmtId="0" fontId="0" fillId="3" borderId="1" xfId="0" applyFill="1" applyBorder="1" applyAlignment="1" applyProtection="1">
      <alignment horizontal="left" vertical="center"/>
      <protection hidden="1"/>
    </xf>
    <xf numFmtId="0" fontId="2" fillId="2" borderId="5" xfId="0" applyFont="1" applyFill="1" applyBorder="1" applyAlignment="1" applyProtection="1">
      <alignment horizontal="left" vertical="center"/>
      <protection hidden="1"/>
    </xf>
    <xf numFmtId="0" fontId="0" fillId="3" borderId="5" xfId="0" applyFill="1" applyBorder="1" applyProtection="1">
      <protection hidden="1"/>
    </xf>
    <xf numFmtId="0" fontId="40" fillId="5" borderId="40" xfId="0" applyFont="1" applyFill="1" applyBorder="1" applyAlignment="1" applyProtection="1">
      <alignment vertical="center" wrapText="1"/>
      <protection hidden="1"/>
    </xf>
    <xf numFmtId="0" fontId="2" fillId="2" borderId="3" xfId="0" applyFont="1" applyFill="1" applyBorder="1" applyAlignment="1" applyProtection="1">
      <alignment vertical="center" wrapText="1"/>
      <protection hidden="1"/>
    </xf>
    <xf numFmtId="0" fontId="2" fillId="2" borderId="4" xfId="0" applyFont="1" applyFill="1" applyBorder="1" applyAlignment="1" applyProtection="1">
      <alignment vertical="center" wrapText="1"/>
      <protection hidden="1"/>
    </xf>
    <xf numFmtId="0" fontId="0" fillId="5" borderId="39" xfId="0" applyFill="1" applyBorder="1" applyAlignment="1" applyProtection="1">
      <alignment vertical="center" wrapText="1"/>
      <protection locked="0"/>
    </xf>
    <xf numFmtId="0" fontId="36" fillId="2" borderId="6" xfId="0" applyFont="1" applyFill="1" applyBorder="1" applyProtection="1">
      <protection hidden="1"/>
    </xf>
    <xf numFmtId="0" fontId="36" fillId="2" borderId="7" xfId="0" applyFont="1" applyFill="1" applyBorder="1" applyProtection="1">
      <protection locked="0"/>
    </xf>
    <xf numFmtId="0" fontId="28" fillId="0" borderId="0" xfId="0" applyFont="1" applyProtection="1">
      <protection locked="0"/>
    </xf>
    <xf numFmtId="0" fontId="28" fillId="5" borderId="0" xfId="0" applyFont="1" applyFill="1" applyProtection="1">
      <protection locked="0"/>
    </xf>
    <xf numFmtId="14" fontId="0" fillId="0" borderId="0" xfId="0" applyNumberFormat="1" applyProtection="1">
      <protection hidden="1"/>
    </xf>
    <xf numFmtId="166" fontId="0" fillId="0" borderId="1" xfId="0" applyNumberFormat="1" applyBorder="1" applyProtection="1">
      <protection locked="0"/>
    </xf>
    <xf numFmtId="166" fontId="0" fillId="0" borderId="5" xfId="0" applyNumberFormat="1" applyBorder="1" applyProtection="1">
      <protection locked="0"/>
    </xf>
    <xf numFmtId="0" fontId="2" fillId="2" borderId="1" xfId="0" applyFont="1" applyFill="1" applyBorder="1" applyAlignment="1" applyProtection="1">
      <alignment vertical="center" wrapText="1"/>
      <protection hidden="1"/>
    </xf>
    <xf numFmtId="0" fontId="33" fillId="5" borderId="1"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1" xfId="0" applyBorder="1" applyAlignment="1" applyProtection="1">
      <alignment horizontal="center" vertical="center"/>
      <protection locked="0"/>
    </xf>
    <xf numFmtId="0" fontId="13" fillId="0" borderId="1" xfId="1" applyFont="1" applyBorder="1"/>
    <xf numFmtId="0" fontId="10" fillId="5" borderId="1" xfId="1" applyFont="1" applyFill="1" applyBorder="1"/>
    <xf numFmtId="0" fontId="9" fillId="8" borderId="1" xfId="1" applyFill="1" applyBorder="1" applyProtection="1">
      <protection hidden="1"/>
    </xf>
    <xf numFmtId="44" fontId="9" fillId="0" borderId="0" xfId="1" applyNumberFormat="1" applyAlignment="1" applyProtection="1">
      <alignment vertical="top"/>
      <protection hidden="1"/>
    </xf>
    <xf numFmtId="44" fontId="9" fillId="0" borderId="9" xfId="1" applyNumberFormat="1" applyBorder="1" applyAlignment="1" applyProtection="1">
      <alignment vertical="top"/>
      <protection hidden="1"/>
    </xf>
    <xf numFmtId="0" fontId="9" fillId="0" borderId="0" xfId="1" applyAlignment="1" applyProtection="1">
      <alignment vertical="top"/>
      <protection locked="0"/>
    </xf>
    <xf numFmtId="0" fontId="9" fillId="0" borderId="9" xfId="1" applyBorder="1" applyAlignment="1" applyProtection="1">
      <alignment horizontal="left" vertical="top" wrapText="1" indent="1"/>
      <protection locked="0"/>
    </xf>
    <xf numFmtId="0" fontId="9" fillId="0" borderId="0" xfId="1" applyAlignment="1" applyProtection="1">
      <alignment vertical="top" wrapText="1"/>
      <protection locked="0"/>
    </xf>
    <xf numFmtId="0" fontId="9" fillId="0" borderId="9" xfId="1" applyBorder="1" applyAlignment="1" applyProtection="1">
      <alignment horizontal="left" vertical="top" indent="1"/>
      <protection locked="0"/>
    </xf>
    <xf numFmtId="0" fontId="9" fillId="0" borderId="9" xfId="1" applyBorder="1" applyAlignment="1" applyProtection="1">
      <alignment vertical="top" wrapText="1"/>
      <protection locked="0"/>
    </xf>
    <xf numFmtId="0" fontId="33" fillId="0" borderId="0" xfId="0" applyFont="1"/>
    <xf numFmtId="0" fontId="33" fillId="0" borderId="0" xfId="4" applyNumberFormat="1" applyFont="1"/>
    <xf numFmtId="0" fontId="33" fillId="0" borderId="0" xfId="5" applyNumberFormat="1" applyFont="1"/>
    <xf numFmtId="0" fontId="28" fillId="0" borderId="0" xfId="4" applyNumberFormat="1" applyFont="1"/>
    <xf numFmtId="0" fontId="28" fillId="0" borderId="0" xfId="5" applyNumberFormat="1" applyFont="1"/>
    <xf numFmtId="0" fontId="28" fillId="0" borderId="0" xfId="0" applyFont="1" applyAlignment="1">
      <alignment horizontal="left"/>
    </xf>
    <xf numFmtId="14" fontId="28" fillId="0" borderId="0" xfId="0" applyNumberFormat="1" applyFont="1"/>
    <xf numFmtId="44" fontId="28" fillId="0" borderId="0" xfId="4" applyFont="1"/>
    <xf numFmtId="49" fontId="28" fillId="0" borderId="0" xfId="0" applyNumberFormat="1" applyFont="1"/>
    <xf numFmtId="0" fontId="28" fillId="0" borderId="0" xfId="0" applyFont="1" applyAlignment="1">
      <alignment horizontal="right"/>
    </xf>
    <xf numFmtId="0" fontId="28" fillId="0" borderId="0" xfId="4" applyNumberFormat="1" applyFont="1" applyAlignment="1">
      <alignment horizontal="right"/>
    </xf>
    <xf numFmtId="0" fontId="28" fillId="0" borderId="0" xfId="5" applyNumberFormat="1" applyFont="1" applyAlignment="1">
      <alignment horizontal="right"/>
    </xf>
    <xf numFmtId="49" fontId="28" fillId="0" borderId="0" xfId="0" applyNumberFormat="1" applyFont="1" applyAlignment="1">
      <alignment horizontal="right"/>
    </xf>
    <xf numFmtId="0" fontId="9" fillId="2" borderId="20" xfId="1" applyFill="1" applyBorder="1" applyProtection="1">
      <protection hidden="1"/>
    </xf>
    <xf numFmtId="0" fontId="9" fillId="2" borderId="18" xfId="1" applyFill="1" applyBorder="1" applyProtection="1">
      <protection hidden="1"/>
    </xf>
    <xf numFmtId="0" fontId="9" fillId="2" borderId="22" xfId="1" applyFill="1" applyBorder="1" applyProtection="1">
      <protection hidden="1"/>
    </xf>
    <xf numFmtId="0" fontId="9" fillId="2" borderId="16" xfId="1" applyFill="1" applyBorder="1" applyProtection="1">
      <protection hidden="1"/>
    </xf>
    <xf numFmtId="0" fontId="9" fillId="2" borderId="0" xfId="1" applyFill="1" applyProtection="1">
      <protection hidden="1"/>
    </xf>
    <xf numFmtId="0" fontId="9" fillId="2" borderId="24" xfId="1" applyFill="1" applyBorder="1" applyProtection="1">
      <protection hidden="1"/>
    </xf>
    <xf numFmtId="0" fontId="10" fillId="2" borderId="20" xfId="1" applyFont="1" applyFill="1" applyBorder="1" applyProtection="1">
      <protection hidden="1"/>
    </xf>
    <xf numFmtId="0" fontId="9" fillId="2" borderId="0" xfId="1" applyFill="1"/>
    <xf numFmtId="44" fontId="10" fillId="2" borderId="2" xfId="1" applyNumberFormat="1" applyFont="1" applyFill="1" applyBorder="1" applyAlignment="1" applyProtection="1">
      <alignment vertical="top"/>
      <protection hidden="1"/>
    </xf>
    <xf numFmtId="44" fontId="13" fillId="2" borderId="15" xfId="1" applyNumberFormat="1" applyFont="1" applyFill="1" applyBorder="1" applyAlignment="1" applyProtection="1">
      <alignment vertical="top"/>
      <protection hidden="1"/>
    </xf>
    <xf numFmtId="44" fontId="13" fillId="2" borderId="0" xfId="1" applyNumberFormat="1" applyFont="1" applyFill="1" applyAlignment="1" applyProtection="1">
      <alignment vertical="top"/>
      <protection hidden="1"/>
    </xf>
    <xf numFmtId="49" fontId="10" fillId="2" borderId="23" xfId="1" applyNumberFormat="1" applyFont="1" applyFill="1" applyBorder="1" applyAlignment="1" applyProtection="1">
      <alignment horizontal="right" vertical="top"/>
      <protection hidden="1"/>
    </xf>
    <xf numFmtId="0" fontId="10" fillId="2" borderId="2" xfId="1" applyFont="1" applyFill="1" applyBorder="1" applyAlignment="1" applyProtection="1">
      <alignment vertical="top"/>
      <protection hidden="1"/>
    </xf>
    <xf numFmtId="164" fontId="9" fillId="2" borderId="2" xfId="1" applyNumberFormat="1" applyFill="1" applyBorder="1" applyAlignment="1">
      <alignment vertical="top"/>
    </xf>
    <xf numFmtId="49" fontId="13" fillId="2" borderId="17" xfId="1" applyNumberFormat="1" applyFont="1" applyFill="1" applyBorder="1" applyAlignment="1" applyProtection="1">
      <alignment horizontal="right" vertical="top"/>
      <protection hidden="1"/>
    </xf>
    <xf numFmtId="0" fontId="13" fillId="2" borderId="15" xfId="1" applyFont="1" applyFill="1" applyBorder="1" applyAlignment="1" applyProtection="1">
      <alignment vertical="top"/>
      <protection hidden="1"/>
    </xf>
    <xf numFmtId="164" fontId="14" fillId="2" borderId="15" xfId="1" applyNumberFormat="1" applyFont="1" applyFill="1" applyBorder="1" applyAlignment="1">
      <alignment vertical="top"/>
    </xf>
    <xf numFmtId="0" fontId="10" fillId="2" borderId="2" xfId="1" applyFont="1" applyFill="1" applyBorder="1" applyAlignment="1" applyProtection="1">
      <alignment vertical="top" wrapText="1"/>
      <protection hidden="1"/>
    </xf>
    <xf numFmtId="0" fontId="9" fillId="2" borderId="2" xfId="1" applyFill="1" applyBorder="1" applyAlignment="1" applyProtection="1">
      <alignment vertical="top" wrapText="1"/>
      <protection hidden="1"/>
    </xf>
    <xf numFmtId="49" fontId="10" fillId="2" borderId="0" xfId="1" applyNumberFormat="1" applyFont="1" applyFill="1" applyAlignment="1">
      <alignment horizontal="right" vertical="center"/>
    </xf>
    <xf numFmtId="165" fontId="9" fillId="2" borderId="0" xfId="2" applyNumberFormat="1" applyFont="1" applyFill="1" applyBorder="1" applyAlignment="1">
      <alignment vertical="center"/>
    </xf>
    <xf numFmtId="0" fontId="13" fillId="2" borderId="0" xfId="1" applyFont="1" applyFill="1" applyAlignment="1" applyProtection="1">
      <alignment vertical="top"/>
      <protection hidden="1"/>
    </xf>
    <xf numFmtId="164" fontId="14" fillId="2" borderId="0" xfId="1" applyNumberFormat="1" applyFont="1" applyFill="1" applyAlignment="1">
      <alignment vertical="top"/>
    </xf>
    <xf numFmtId="49" fontId="10" fillId="2" borderId="0" xfId="1" applyNumberFormat="1" applyFont="1" applyFill="1" applyAlignment="1" applyProtection="1">
      <alignment horizontal="right" vertical="top"/>
      <protection hidden="1"/>
    </xf>
    <xf numFmtId="0" fontId="9" fillId="2" borderId="0" xfId="1" applyFill="1" applyAlignment="1" applyProtection="1">
      <alignment vertical="top"/>
      <protection hidden="1"/>
    </xf>
    <xf numFmtId="164" fontId="9" fillId="2" borderId="0" xfId="1" applyNumberFormat="1" applyFill="1" applyAlignment="1">
      <alignment vertical="top"/>
    </xf>
    <xf numFmtId="44" fontId="10" fillId="2" borderId="0" xfId="1" applyNumberFormat="1" applyFont="1" applyFill="1" applyAlignment="1" applyProtection="1">
      <alignment vertical="top"/>
      <protection hidden="1"/>
    </xf>
    <xf numFmtId="0" fontId="10" fillId="2" borderId="0" xfId="1" applyFont="1" applyFill="1" applyAlignment="1">
      <alignment vertical="top"/>
    </xf>
    <xf numFmtId="0" fontId="9" fillId="0" borderId="21" xfId="1" applyBorder="1"/>
    <xf numFmtId="49" fontId="10" fillId="2" borderId="21" xfId="1" applyNumberFormat="1" applyFont="1" applyFill="1" applyBorder="1" applyAlignment="1" applyProtection="1">
      <alignment horizontal="right" vertical="top"/>
      <protection locked="0"/>
    </xf>
    <xf numFmtId="49" fontId="10" fillId="2" borderId="19" xfId="1" applyNumberFormat="1" applyFont="1" applyFill="1" applyBorder="1" applyAlignment="1" applyProtection="1">
      <alignment horizontal="right" vertical="top"/>
      <protection locked="0"/>
    </xf>
    <xf numFmtId="49" fontId="15" fillId="2" borderId="19" xfId="1" applyNumberFormat="1" applyFont="1" applyFill="1" applyBorder="1" applyAlignment="1" applyProtection="1">
      <alignment horizontal="right" vertical="top"/>
      <protection locked="0"/>
    </xf>
    <xf numFmtId="49" fontId="10" fillId="2" borderId="25" xfId="1" applyNumberFormat="1" applyFont="1" applyFill="1" applyBorder="1" applyAlignment="1" applyProtection="1">
      <alignment horizontal="right" vertical="top"/>
      <protection hidden="1"/>
    </xf>
    <xf numFmtId="49" fontId="10" fillId="2" borderId="21" xfId="1" applyNumberFormat="1" applyFont="1" applyFill="1" applyBorder="1" applyAlignment="1" applyProtection="1">
      <alignment horizontal="right" vertical="top"/>
      <protection hidden="1"/>
    </xf>
    <xf numFmtId="0" fontId="32" fillId="2" borderId="10" xfId="3" applyFill="1" applyBorder="1" applyAlignment="1" applyProtection="1">
      <alignment horizontal="left" vertical="top"/>
      <protection hidden="1"/>
    </xf>
    <xf numFmtId="0" fontId="36" fillId="2" borderId="5" xfId="0" applyFont="1" applyFill="1" applyBorder="1"/>
    <xf numFmtId="0" fontId="36" fillId="2" borderId="6" xfId="0" applyFont="1" applyFill="1" applyBorder="1"/>
    <xf numFmtId="0" fontId="0" fillId="2" borderId="7" xfId="0" applyFill="1" applyBorder="1" applyAlignment="1">
      <alignment vertical="top"/>
    </xf>
    <xf numFmtId="0" fontId="32" fillId="2" borderId="20" xfId="3" applyFill="1" applyBorder="1" applyProtection="1">
      <protection hidden="1"/>
    </xf>
    <xf numFmtId="0" fontId="9" fillId="2" borderId="20" xfId="1" applyFill="1" applyBorder="1" applyAlignment="1" applyProtection="1">
      <alignment wrapText="1"/>
      <protection hidden="1"/>
    </xf>
    <xf numFmtId="49" fontId="10" fillId="2" borderId="0" xfId="1" applyNumberFormat="1" applyFont="1" applyFill="1" applyAlignment="1">
      <alignment vertical="top"/>
    </xf>
    <xf numFmtId="49" fontId="10" fillId="2" borderId="11" xfId="1" applyNumberFormat="1" applyFont="1" applyFill="1" applyBorder="1" applyAlignment="1">
      <alignment vertical="top"/>
    </xf>
    <xf numFmtId="165" fontId="10" fillId="2" borderId="2" xfId="2" applyNumberFormat="1" applyFont="1" applyFill="1" applyBorder="1" applyAlignment="1">
      <alignment vertical="center"/>
    </xf>
    <xf numFmtId="164" fontId="9" fillId="2" borderId="2" xfId="1" applyNumberFormat="1" applyFill="1" applyBorder="1" applyAlignment="1">
      <alignment vertical="center"/>
    </xf>
    <xf numFmtId="164" fontId="10" fillId="2" borderId="33" xfId="1" applyNumberFormat="1" applyFont="1" applyFill="1" applyBorder="1" applyAlignment="1">
      <alignment vertical="center"/>
    </xf>
    <xf numFmtId="0" fontId="0" fillId="2" borderId="3" xfId="0" applyFill="1" applyBorder="1" applyAlignment="1" applyProtection="1">
      <alignment vertical="top" wrapText="1"/>
      <protection hidden="1"/>
    </xf>
    <xf numFmtId="0" fontId="0" fillId="0" borderId="0" xfId="0" applyAlignment="1">
      <alignment vertical="top"/>
    </xf>
    <xf numFmtId="14" fontId="36" fillId="2" borderId="5" xfId="0" applyNumberFormat="1" applyFont="1" applyFill="1" applyBorder="1" applyProtection="1">
      <protection hidden="1"/>
    </xf>
    <xf numFmtId="0" fontId="0" fillId="4" borderId="1" xfId="0" applyFill="1" applyBorder="1" applyAlignment="1" applyProtection="1">
      <alignment horizontal="left" vertical="top" wrapText="1"/>
      <protection hidden="1"/>
    </xf>
    <xf numFmtId="0" fontId="2" fillId="2" borderId="2" xfId="0" applyFont="1" applyFill="1" applyBorder="1" applyAlignment="1" applyProtection="1">
      <alignment horizontal="left" vertical="center" wrapText="1"/>
      <protection hidden="1"/>
    </xf>
    <xf numFmtId="0" fontId="2" fillId="2" borderId="9" xfId="0" applyFont="1" applyFill="1" applyBorder="1" applyAlignment="1" applyProtection="1">
      <alignment horizontal="left" vertical="center" wrapText="1"/>
      <protection hidden="1"/>
    </xf>
    <xf numFmtId="49" fontId="0" fillId="0" borderId="1" xfId="0" applyNumberFormat="1" applyBorder="1" applyAlignment="1" applyProtection="1">
      <alignment horizontal="center" vertical="center" wrapText="1"/>
      <protection locked="0" hidden="1"/>
    </xf>
    <xf numFmtId="0" fontId="2" fillId="3" borderId="12"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0" fillId="3" borderId="7" xfId="0" applyFill="1" applyBorder="1" applyAlignment="1" applyProtection="1">
      <alignment horizontal="center" vertical="top"/>
      <protection hidden="1"/>
    </xf>
    <xf numFmtId="0" fontId="0" fillId="3" borderId="1" xfId="0" applyFill="1" applyBorder="1" applyAlignment="1" applyProtection="1">
      <alignment horizontal="center" vertical="top"/>
      <protection hidden="1"/>
    </xf>
    <xf numFmtId="0" fontId="0" fillId="3" borderId="1" xfId="0" applyFill="1" applyBorder="1" applyAlignment="1" applyProtection="1">
      <alignment horizontal="left" vertical="center" wrapText="1"/>
      <protection hidden="1"/>
    </xf>
    <xf numFmtId="0" fontId="38" fillId="5" borderId="2" xfId="0"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center"/>
      <protection hidden="1"/>
    </xf>
    <xf numFmtId="0" fontId="2" fillId="5" borderId="11" xfId="0" applyFont="1" applyFill="1" applyBorder="1" applyAlignment="1" applyProtection="1">
      <alignment horizontal="center" vertical="center" wrapText="1"/>
      <protection locked="0"/>
    </xf>
    <xf numFmtId="0" fontId="2" fillId="5" borderId="39" xfId="0" applyFont="1" applyFill="1" applyBorder="1" applyAlignment="1" applyProtection="1">
      <alignment horizontal="center" vertical="center" wrapText="1"/>
      <protection locked="0"/>
    </xf>
    <xf numFmtId="0" fontId="39" fillId="5" borderId="2" xfId="0" applyFont="1" applyFill="1" applyBorder="1" applyAlignment="1" applyProtection="1">
      <alignment horizontal="center" vertical="center" wrapText="1"/>
      <protection hidden="1"/>
    </xf>
    <xf numFmtId="0" fontId="39" fillId="5" borderId="9" xfId="0" applyFont="1" applyFill="1" applyBorder="1" applyAlignment="1" applyProtection="1">
      <alignment horizontal="center" vertical="center" wrapText="1"/>
      <protection hidden="1"/>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2" fillId="3" borderId="1" xfId="0" applyFont="1" applyFill="1" applyBorder="1" applyAlignment="1" applyProtection="1">
      <alignment horizontal="left" vertical="center"/>
      <protection hidden="1"/>
    </xf>
    <xf numFmtId="14" fontId="0" fillId="5" borderId="1" xfId="0" applyNumberFormat="1" applyFill="1" applyBorder="1" applyAlignment="1" applyProtection="1">
      <alignment horizontal="left" vertical="center"/>
      <protection locked="0"/>
    </xf>
    <xf numFmtId="0" fontId="0" fillId="3" borderId="1" xfId="0" applyFill="1" applyBorder="1" applyAlignment="1" applyProtection="1">
      <alignment horizontal="center" vertical="top" wrapText="1"/>
      <protection hidden="1"/>
    </xf>
    <xf numFmtId="0" fontId="0" fillId="3" borderId="3" xfId="0" applyFill="1" applyBorder="1" applyAlignment="1" applyProtection="1">
      <alignment horizontal="center"/>
      <protection hidden="1"/>
    </xf>
    <xf numFmtId="0" fontId="0" fillId="3" borderId="12" xfId="0" applyFill="1" applyBorder="1" applyAlignment="1" applyProtection="1">
      <alignment horizontal="center"/>
      <protection hidden="1"/>
    </xf>
    <xf numFmtId="49" fontId="0" fillId="0" borderId="1"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0" fontId="35" fillId="2" borderId="3" xfId="0" applyFont="1" applyFill="1" applyBorder="1" applyAlignment="1" applyProtection="1">
      <alignment horizontal="left" vertical="center" wrapText="1"/>
      <protection hidden="1"/>
    </xf>
    <xf numFmtId="0" fontId="35" fillId="2" borderId="4"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2" fillId="5" borderId="11" xfId="0" applyFont="1" applyFill="1" applyBorder="1" applyAlignment="1" applyProtection="1">
      <alignment horizontal="center" vertical="center"/>
      <protection locked="0"/>
    </xf>
    <xf numFmtId="0" fontId="2" fillId="5" borderId="39"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hidden="1"/>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3" fillId="0" borderId="0" xfId="0" applyFont="1" applyAlignment="1" applyProtection="1">
      <alignment horizontal="left" wrapText="1"/>
      <protection hidden="1"/>
    </xf>
    <xf numFmtId="0" fontId="0" fillId="3" borderId="4" xfId="0" applyFill="1" applyBorder="1" applyAlignment="1" applyProtection="1">
      <alignment horizontal="center"/>
      <protection hidden="1"/>
    </xf>
    <xf numFmtId="49" fontId="0" fillId="0" borderId="3" xfId="0" applyNumberForma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49" fontId="0" fillId="0" borderId="5" xfId="0" applyNumberFormat="1" applyBorder="1" applyAlignment="1" applyProtection="1">
      <alignment horizontal="center"/>
      <protection locked="0"/>
    </xf>
    <xf numFmtId="49" fontId="0" fillId="0" borderId="7" xfId="0" applyNumberFormat="1" applyBorder="1" applyAlignment="1" applyProtection="1">
      <alignment horizontal="center"/>
      <protection locked="0"/>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7" xfId="0" applyBorder="1" applyAlignment="1" applyProtection="1">
      <alignment horizontal="center" vertical="center" wrapText="1"/>
      <protection locked="0"/>
    </xf>
    <xf numFmtId="49" fontId="0" fillId="5" borderId="5" xfId="0" applyNumberFormat="1" applyFill="1" applyBorder="1" applyAlignment="1" applyProtection="1">
      <alignment horizontal="center" wrapText="1"/>
      <protection locked="0"/>
    </xf>
    <xf numFmtId="49" fontId="0" fillId="5" borderId="7" xfId="0" applyNumberFormat="1" applyFill="1" applyBorder="1" applyAlignment="1" applyProtection="1">
      <alignment horizontal="center" wrapText="1"/>
      <protection locked="0"/>
    </xf>
    <xf numFmtId="0" fontId="32" fillId="0" borderId="1" xfId="3" applyBorder="1" applyAlignment="1" applyProtection="1">
      <alignment horizontal="center" vertical="center" wrapText="1"/>
      <protection hidden="1"/>
    </xf>
    <xf numFmtId="0" fontId="2" fillId="2" borderId="2" xfId="0" applyFont="1" applyFill="1" applyBorder="1" applyAlignment="1" applyProtection="1">
      <alignment horizontal="left" vertical="center"/>
      <protection hidden="1"/>
    </xf>
    <xf numFmtId="0" fontId="2" fillId="2" borderId="33" xfId="0" applyFont="1" applyFill="1" applyBorder="1" applyAlignment="1" applyProtection="1">
      <alignment horizontal="left" vertical="center"/>
      <protection hidden="1"/>
    </xf>
    <xf numFmtId="0" fontId="2" fillId="2" borderId="9" xfId="0" applyFont="1" applyFill="1" applyBorder="1" applyAlignment="1" applyProtection="1">
      <alignment horizontal="left" vertical="center"/>
      <protection hidden="1"/>
    </xf>
    <xf numFmtId="0" fontId="2" fillId="2" borderId="40" xfId="0" applyFont="1" applyFill="1" applyBorder="1" applyAlignment="1" applyProtection="1">
      <alignment horizontal="left" vertical="center"/>
      <protection hidden="1"/>
    </xf>
    <xf numFmtId="0" fontId="2" fillId="2" borderId="3" xfId="0" applyFont="1" applyFill="1" applyBorder="1" applyAlignment="1" applyProtection="1">
      <alignment horizontal="left" vertical="center" wrapText="1"/>
      <protection hidden="1"/>
    </xf>
    <xf numFmtId="0" fontId="2" fillId="2" borderId="4" xfId="0" applyFont="1" applyFill="1" applyBorder="1" applyAlignment="1" applyProtection="1">
      <alignment horizontal="left" vertical="center" wrapText="1"/>
      <protection hidden="1"/>
    </xf>
    <xf numFmtId="44" fontId="0" fillId="2" borderId="1" xfId="4" applyFont="1" applyFill="1" applyBorder="1" applyAlignment="1" applyProtection="1">
      <alignment horizontal="center"/>
      <protection hidden="1"/>
    </xf>
    <xf numFmtId="44" fontId="0" fillId="2" borderId="5" xfId="4" applyFont="1" applyFill="1" applyBorder="1" applyAlignment="1" applyProtection="1">
      <alignment horizontal="center"/>
      <protection hidden="1"/>
    </xf>
    <xf numFmtId="0" fontId="0" fillId="5" borderId="1" xfId="0" applyFill="1" applyBorder="1" applyAlignment="1" applyProtection="1">
      <alignment horizontal="center" vertical="center"/>
      <protection locked="0"/>
    </xf>
    <xf numFmtId="0" fontId="35" fillId="2" borderId="2" xfId="0" applyFont="1" applyFill="1" applyBorder="1" applyAlignment="1" applyProtection="1">
      <alignment horizontal="center" vertical="center" wrapText="1"/>
      <protection hidden="1"/>
    </xf>
    <xf numFmtId="0" fontId="35" fillId="2" borderId="9" xfId="0" applyFont="1" applyFill="1" applyBorder="1" applyAlignment="1" applyProtection="1">
      <alignment horizontal="center" vertical="center" wrapText="1"/>
      <protection hidden="1"/>
    </xf>
    <xf numFmtId="0" fontId="39" fillId="5" borderId="33" xfId="0" applyFont="1" applyFill="1" applyBorder="1" applyAlignment="1" applyProtection="1">
      <alignment horizontal="center" vertical="center" wrapText="1"/>
      <protection hidden="1"/>
    </xf>
    <xf numFmtId="0" fontId="39" fillId="5" borderId="40" xfId="0" applyFont="1" applyFill="1" applyBorder="1" applyAlignment="1" applyProtection="1">
      <alignment horizontal="center" vertical="center" wrapText="1"/>
      <protection hidden="1"/>
    </xf>
    <xf numFmtId="0" fontId="0" fillId="5" borderId="11" xfId="0" applyFill="1" applyBorder="1" applyAlignment="1" applyProtection="1">
      <alignment horizontal="center"/>
      <protection locked="0"/>
    </xf>
    <xf numFmtId="0" fontId="0" fillId="5" borderId="39" xfId="0" applyFill="1" applyBorder="1" applyAlignment="1" applyProtection="1">
      <alignment horizontal="center"/>
      <protection locked="0"/>
    </xf>
    <xf numFmtId="0" fontId="0" fillId="5" borderId="1" xfId="0" applyFill="1" applyBorder="1" applyAlignment="1" applyProtection="1">
      <alignment horizontal="center" vertical="center" wrapText="1"/>
      <protection locked="0" hidden="1"/>
    </xf>
    <xf numFmtId="0" fontId="2" fillId="3" borderId="6" xfId="0" applyFont="1" applyFill="1" applyBorder="1" applyAlignment="1" applyProtection="1">
      <alignment horizontal="center" wrapText="1"/>
      <protection hidden="1"/>
    </xf>
    <xf numFmtId="0" fontId="33" fillId="5" borderId="39" xfId="0" applyFont="1" applyFill="1" applyBorder="1" applyAlignment="1" applyProtection="1">
      <alignment horizontal="center" vertical="center" wrapText="1"/>
      <protection locked="0" hidden="1"/>
    </xf>
    <xf numFmtId="0" fontId="33" fillId="5" borderId="40" xfId="0" applyFont="1" applyFill="1" applyBorder="1" applyAlignment="1" applyProtection="1">
      <alignment horizontal="center" vertical="center" wrapText="1"/>
      <protection locked="0" hidden="1"/>
    </xf>
    <xf numFmtId="0" fontId="0" fillId="0" borderId="5" xfId="0" applyBorder="1" applyAlignment="1" applyProtection="1">
      <alignment horizontal="center" vertical="center" wrapText="1"/>
      <protection locked="0" hidden="1"/>
    </xf>
    <xf numFmtId="0" fontId="0" fillId="0" borderId="7" xfId="0" applyBorder="1" applyAlignment="1" applyProtection="1">
      <alignment horizontal="center" vertical="center" wrapText="1"/>
      <protection locked="0" hidden="1"/>
    </xf>
    <xf numFmtId="0" fontId="0" fillId="0" borderId="4" xfId="0" applyBorder="1" applyAlignment="1" applyProtection="1">
      <alignment horizontal="center" vertical="center" wrapText="1"/>
      <protection locked="0"/>
    </xf>
    <xf numFmtId="0" fontId="2" fillId="2" borderId="12" xfId="0" applyFont="1" applyFill="1" applyBorder="1" applyAlignment="1" applyProtection="1">
      <alignment horizontal="left" vertical="center" wrapText="1"/>
      <protection hidden="1"/>
    </xf>
    <xf numFmtId="0" fontId="35" fillId="3" borderId="38" xfId="0" applyFont="1" applyFill="1" applyBorder="1" applyAlignment="1" applyProtection="1">
      <alignment horizontal="left" vertical="center" wrapText="1"/>
      <protection hidden="1"/>
    </xf>
    <xf numFmtId="0" fontId="35" fillId="3" borderId="40" xfId="0" applyFont="1" applyFill="1" applyBorder="1" applyAlignment="1" applyProtection="1">
      <alignment horizontal="left" vertical="center" wrapText="1"/>
      <protection hidden="1"/>
    </xf>
    <xf numFmtId="0" fontId="0" fillId="0" borderId="37"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9" xfId="0" applyBorder="1" applyAlignment="1" applyProtection="1">
      <alignment horizontal="center"/>
      <protection locked="0"/>
    </xf>
    <xf numFmtId="0" fontId="2" fillId="2" borderId="2" xfId="0" applyFont="1" applyFill="1" applyBorder="1" applyAlignment="1" applyProtection="1">
      <alignment horizontal="left" vertical="top"/>
      <protection hidden="1"/>
    </xf>
    <xf numFmtId="0" fontId="2" fillId="2" borderId="0" xfId="0" applyFont="1" applyFill="1" applyAlignment="1" applyProtection="1">
      <alignment horizontal="left" vertical="top"/>
      <protection hidden="1"/>
    </xf>
    <xf numFmtId="0" fontId="0" fillId="4" borderId="1" xfId="0" applyFill="1" applyBorder="1" applyAlignment="1" applyProtection="1">
      <alignment horizontal="center" vertical="center" wrapText="1"/>
      <protection hidden="1"/>
    </xf>
    <xf numFmtId="0" fontId="0" fillId="3" borderId="3" xfId="0" applyFill="1" applyBorder="1" applyAlignment="1" applyProtection="1">
      <alignment horizontal="left" vertical="center"/>
      <protection hidden="1"/>
    </xf>
    <xf numFmtId="0" fontId="0" fillId="3" borderId="12" xfId="0" applyFill="1" applyBorder="1" applyAlignment="1" applyProtection="1">
      <alignment horizontal="left" vertical="center"/>
      <protection hidden="1"/>
    </xf>
    <xf numFmtId="0" fontId="0" fillId="3" borderId="4" xfId="0" applyFill="1" applyBorder="1" applyAlignment="1" applyProtection="1">
      <alignment horizontal="left" vertical="center"/>
      <protection hidden="1"/>
    </xf>
    <xf numFmtId="0" fontId="2" fillId="3" borderId="2" xfId="0" applyFont="1" applyFill="1" applyBorder="1" applyAlignment="1" applyProtection="1">
      <alignment horizontal="left" vertical="center"/>
      <protection hidden="1"/>
    </xf>
    <xf numFmtId="0" fontId="2" fillId="3" borderId="33" xfId="0" applyFont="1" applyFill="1" applyBorder="1" applyAlignment="1" applyProtection="1">
      <alignment horizontal="left" vertical="center"/>
      <protection hidden="1"/>
    </xf>
    <xf numFmtId="0" fontId="2" fillId="3" borderId="9" xfId="0" applyFont="1" applyFill="1" applyBorder="1" applyAlignment="1" applyProtection="1">
      <alignment horizontal="left" vertical="center"/>
      <protection hidden="1"/>
    </xf>
    <xf numFmtId="0" fontId="2" fillId="3" borderId="40" xfId="0" applyFont="1" applyFill="1" applyBorder="1" applyAlignment="1" applyProtection="1">
      <alignment horizontal="left" vertical="center"/>
      <protection hidden="1"/>
    </xf>
    <xf numFmtId="0" fontId="0" fillId="3" borderId="3" xfId="0" applyFill="1" applyBorder="1" applyAlignment="1" applyProtection="1">
      <alignment horizontal="left" vertical="top"/>
      <protection hidden="1"/>
    </xf>
    <xf numFmtId="0" fontId="0" fillId="3" borderId="4" xfId="0" applyFill="1" applyBorder="1" applyAlignment="1" applyProtection="1">
      <alignment horizontal="left" vertical="top"/>
      <protection hidden="1"/>
    </xf>
    <xf numFmtId="0" fontId="0" fillId="3" borderId="12" xfId="0" applyFill="1" applyBorder="1" applyAlignment="1" applyProtection="1">
      <alignment horizontal="left" vertical="center" wrapText="1"/>
      <protection hidden="1"/>
    </xf>
    <xf numFmtId="0" fontId="0" fillId="3" borderId="4" xfId="0" applyFill="1" applyBorder="1" applyAlignment="1" applyProtection="1">
      <alignment horizontal="left" vertical="center" wrapText="1"/>
      <protection hidden="1"/>
    </xf>
    <xf numFmtId="0" fontId="0" fillId="5" borderId="41"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0" fillId="3" borderId="3" xfId="0" applyFill="1" applyBorder="1" applyAlignment="1" applyProtection="1">
      <alignment horizontal="left" vertical="center" wrapText="1"/>
      <protection hidden="1"/>
    </xf>
    <xf numFmtId="0" fontId="3" fillId="2" borderId="10" xfId="0" applyFont="1" applyFill="1" applyBorder="1" applyAlignment="1" applyProtection="1">
      <alignment horizontal="left" vertical="top" wrapText="1"/>
      <protection hidden="1"/>
    </xf>
    <xf numFmtId="0" fontId="3" fillId="2" borderId="0" xfId="0" applyFont="1" applyFill="1" applyAlignment="1" applyProtection="1">
      <alignment horizontal="left" vertical="top" wrapText="1"/>
      <protection hidden="1"/>
    </xf>
    <xf numFmtId="0" fontId="3" fillId="0" borderId="0" xfId="0" applyFont="1" applyAlignment="1" applyProtection="1">
      <alignment horizontal="left"/>
      <protection hidden="1"/>
    </xf>
    <xf numFmtId="0" fontId="4" fillId="2" borderId="11" xfId="0" applyFont="1" applyFill="1" applyBorder="1" applyAlignment="1" applyProtection="1">
      <alignment horizontal="left" vertical="top"/>
      <protection hidden="1"/>
    </xf>
    <xf numFmtId="0" fontId="4" fillId="2" borderId="2" xfId="0" applyFont="1" applyFill="1" applyBorder="1" applyAlignment="1" applyProtection="1">
      <alignment horizontal="left" vertical="top"/>
      <protection hidden="1"/>
    </xf>
    <xf numFmtId="0" fontId="4" fillId="2" borderId="33" xfId="0" applyFont="1" applyFill="1" applyBorder="1" applyAlignment="1" applyProtection="1">
      <alignment horizontal="left" vertical="top"/>
      <protection hidden="1"/>
    </xf>
    <xf numFmtId="0" fontId="2" fillId="3" borderId="6" xfId="0" applyFont="1" applyFill="1" applyBorder="1" applyAlignment="1" applyProtection="1">
      <alignment horizontal="left" vertical="center"/>
      <protection hidden="1"/>
    </xf>
    <xf numFmtId="0" fontId="2" fillId="3" borderId="7" xfId="0" applyFont="1" applyFill="1" applyBorder="1" applyAlignment="1" applyProtection="1">
      <alignment horizontal="left" vertical="center"/>
      <protection hidden="1"/>
    </xf>
    <xf numFmtId="0" fontId="3" fillId="0" borderId="34" xfId="0" applyFont="1" applyBorder="1" applyAlignment="1" applyProtection="1">
      <alignment horizontal="center" vertical="top" wrapText="1"/>
      <protection hidden="1"/>
    </xf>
    <xf numFmtId="0" fontId="2" fillId="5" borderId="33" xfId="0" applyFont="1" applyFill="1" applyBorder="1" applyAlignment="1" applyProtection="1">
      <alignment horizontal="center" vertical="top"/>
      <protection locked="0"/>
    </xf>
    <xf numFmtId="0" fontId="2" fillId="5" borderId="34" xfId="0" applyFont="1" applyFill="1" applyBorder="1" applyAlignment="1" applyProtection="1">
      <alignment horizontal="center" vertical="top"/>
      <protection locked="0"/>
    </xf>
    <xf numFmtId="14" fontId="0" fillId="5" borderId="0" xfId="0" applyNumberFormat="1" applyFill="1" applyAlignment="1" applyProtection="1">
      <alignment horizontal="center" vertical="center"/>
      <protection locked="0"/>
    </xf>
    <xf numFmtId="14" fontId="0" fillId="3" borderId="45" xfId="0" applyNumberFormat="1" applyFill="1" applyBorder="1" applyAlignment="1" applyProtection="1">
      <alignment horizontal="center" vertical="center"/>
      <protection locked="0"/>
    </xf>
    <xf numFmtId="14" fontId="0" fillId="3" borderId="40" xfId="0" applyNumberFormat="1" applyFill="1" applyBorder="1" applyAlignment="1" applyProtection="1">
      <alignment horizontal="center" vertical="center"/>
      <protection locked="0"/>
    </xf>
    <xf numFmtId="0" fontId="36" fillId="3" borderId="0" xfId="0" applyFont="1" applyFill="1" applyAlignment="1" applyProtection="1">
      <alignment horizontal="center" vertical="center"/>
      <protection hidden="1"/>
    </xf>
    <xf numFmtId="0" fontId="36" fillId="3" borderId="9" xfId="0" applyFont="1" applyFill="1" applyBorder="1" applyAlignment="1" applyProtection="1">
      <alignment horizontal="center" vertical="center"/>
      <protection hidden="1"/>
    </xf>
    <xf numFmtId="0" fontId="2" fillId="3" borderId="2" xfId="0" applyFont="1" applyFill="1" applyBorder="1" applyAlignment="1" applyProtection="1">
      <alignment horizontal="left" vertical="top" wrapText="1"/>
      <protection hidden="1"/>
    </xf>
    <xf numFmtId="0" fontId="2" fillId="3" borderId="0" xfId="0" applyFont="1" applyFill="1" applyAlignment="1" applyProtection="1">
      <alignment horizontal="left" vertical="top" wrapText="1"/>
      <protection hidden="1"/>
    </xf>
    <xf numFmtId="0" fontId="37" fillId="3" borderId="0" xfId="0" applyFont="1" applyFill="1" applyAlignment="1" applyProtection="1">
      <alignment horizontal="right" vertical="center" wrapText="1"/>
      <protection hidden="1"/>
    </xf>
    <xf numFmtId="0" fontId="37" fillId="3" borderId="9" xfId="0" applyFont="1" applyFill="1" applyBorder="1" applyAlignment="1" applyProtection="1">
      <alignment horizontal="right" vertical="center" wrapText="1"/>
      <protection hidden="1"/>
    </xf>
    <xf numFmtId="0" fontId="2" fillId="3" borderId="3" xfId="0" applyFont="1" applyFill="1" applyBorder="1" applyAlignment="1" applyProtection="1">
      <alignment horizontal="left" vertical="top" wrapText="1"/>
      <protection hidden="1"/>
    </xf>
    <xf numFmtId="0" fontId="2" fillId="3" borderId="12" xfId="0" applyFont="1" applyFill="1" applyBorder="1" applyAlignment="1" applyProtection="1">
      <alignment horizontal="left" vertical="top" wrapText="1"/>
      <protection hidden="1"/>
    </xf>
    <xf numFmtId="0" fontId="0" fillId="2" borderId="12" xfId="0" applyFill="1" applyBorder="1" applyAlignment="1" applyProtection="1">
      <alignment horizontal="left" vertical="center" wrapText="1"/>
      <protection hidden="1"/>
    </xf>
    <xf numFmtId="0" fontId="0" fillId="2" borderId="10" xfId="0" applyFill="1" applyBorder="1" applyAlignment="1" applyProtection="1">
      <alignment horizontal="left" vertical="center" wrapText="1"/>
      <protection hidden="1"/>
    </xf>
    <xf numFmtId="0" fontId="0" fillId="2" borderId="10" xfId="0" applyFill="1" applyBorder="1" applyAlignment="1">
      <alignment horizontal="left" vertical="center"/>
    </xf>
    <xf numFmtId="0" fontId="0" fillId="2" borderId="11" xfId="0" applyFill="1" applyBorder="1" applyAlignment="1" applyProtection="1">
      <alignment horizontal="left" vertical="center" wrapText="1"/>
      <protection hidden="1"/>
    </xf>
    <xf numFmtId="0" fontId="0" fillId="2" borderId="2" xfId="0" applyFill="1" applyBorder="1" applyAlignment="1" applyProtection="1">
      <alignment horizontal="left" vertical="center" wrapText="1"/>
      <protection hidden="1"/>
    </xf>
    <xf numFmtId="0" fontId="0" fillId="2" borderId="0" xfId="0" applyFill="1" applyAlignment="1" applyProtection="1">
      <alignment horizontal="left" vertical="center" wrapText="1"/>
      <protection hidden="1"/>
    </xf>
    <xf numFmtId="0" fontId="0" fillId="2" borderId="39" xfId="0" applyFill="1" applyBorder="1" applyAlignment="1" applyProtection="1">
      <alignment horizontal="left" vertical="center" wrapText="1"/>
      <protection hidden="1"/>
    </xf>
    <xf numFmtId="0" fontId="0" fillId="2" borderId="9" xfId="0" applyFill="1" applyBorder="1" applyAlignment="1" applyProtection="1">
      <alignment horizontal="left" vertical="center" wrapText="1"/>
      <protection hidden="1"/>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1" xfId="0" applyBorder="1" applyAlignment="1" applyProtection="1">
      <alignment horizontal="left" vertical="top" wrapText="1"/>
      <protection locked="0"/>
    </xf>
    <xf numFmtId="0" fontId="33" fillId="9" borderId="3" xfId="0" applyFont="1" applyFill="1" applyBorder="1" applyAlignment="1">
      <alignment horizontal="left" vertical="center" wrapText="1"/>
    </xf>
    <xf numFmtId="0" fontId="33" fillId="9" borderId="12" xfId="0" applyFont="1" applyFill="1" applyBorder="1" applyAlignment="1">
      <alignment horizontal="left" vertical="center" wrapText="1"/>
    </xf>
    <xf numFmtId="0" fontId="33" fillId="9" borderId="4" xfId="0" applyFont="1" applyFill="1" applyBorder="1" applyAlignment="1">
      <alignment horizontal="left" vertical="center" wrapText="1"/>
    </xf>
    <xf numFmtId="0" fontId="0" fillId="0" borderId="0" xfId="0" applyAlignment="1" applyProtection="1">
      <alignment horizontal="center"/>
      <protection hidden="1"/>
    </xf>
    <xf numFmtId="0" fontId="0" fillId="0" borderId="9" xfId="0" applyBorder="1" applyAlignment="1" applyProtection="1">
      <alignment horizontal="center"/>
      <protection hidden="1"/>
    </xf>
    <xf numFmtId="0" fontId="0" fillId="2" borderId="3" xfId="0" applyFill="1" applyBorder="1" applyAlignment="1" applyProtection="1">
      <alignment horizontal="left" vertical="center" wrapText="1"/>
      <protection hidden="1"/>
    </xf>
    <xf numFmtId="0" fontId="0" fillId="2" borderId="4" xfId="0" applyFill="1" applyBorder="1" applyAlignment="1" applyProtection="1">
      <alignment horizontal="left" vertical="center" wrapText="1"/>
      <protection hidden="1"/>
    </xf>
    <xf numFmtId="0" fontId="0" fillId="9" borderId="1" xfId="0" applyFill="1" applyBorder="1" applyAlignment="1" applyProtection="1">
      <alignment horizontal="center" vertical="center" wrapText="1"/>
      <protection hidden="1"/>
    </xf>
    <xf numFmtId="0" fontId="29" fillId="2" borderId="1" xfId="0" applyFont="1" applyFill="1" applyBorder="1" applyAlignment="1" applyProtection="1">
      <alignment horizontal="left" vertical="center" wrapText="1"/>
      <protection hidden="1"/>
    </xf>
    <xf numFmtId="0" fontId="0" fillId="0" borderId="10"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2" fillId="2" borderId="11" xfId="0" applyFont="1" applyFill="1" applyBorder="1" applyAlignment="1" applyProtection="1">
      <alignment horizontal="left" vertical="top"/>
      <protection hidden="1"/>
    </xf>
    <xf numFmtId="0" fontId="2" fillId="2" borderId="33" xfId="0" applyFont="1" applyFill="1" applyBorder="1" applyAlignment="1" applyProtection="1">
      <alignment horizontal="left" vertical="top"/>
      <protection hidden="1"/>
    </xf>
    <xf numFmtId="0" fontId="2" fillId="2" borderId="37" xfId="0" applyFont="1" applyFill="1" applyBorder="1" applyAlignment="1" applyProtection="1">
      <alignment horizontal="left"/>
      <protection hidden="1"/>
    </xf>
    <xf numFmtId="0" fontId="2" fillId="2" borderId="38" xfId="0" applyFont="1" applyFill="1" applyBorder="1" applyAlignment="1" applyProtection="1">
      <alignment horizontal="left"/>
      <protection hidden="1"/>
    </xf>
    <xf numFmtId="0" fontId="0" fillId="2" borderId="1" xfId="0" applyFill="1" applyBorder="1" applyAlignment="1" applyProtection="1">
      <alignment horizontal="left" vertical="center" wrapText="1"/>
      <protection hidden="1"/>
    </xf>
    <xf numFmtId="0" fontId="0" fillId="2" borderId="1" xfId="0" applyFill="1" applyBorder="1" applyAlignment="1" applyProtection="1">
      <alignment horizontal="left" vertical="center"/>
      <protection hidden="1"/>
    </xf>
    <xf numFmtId="0" fontId="0" fillId="2" borderId="27" xfId="0" applyFill="1" applyBorder="1" applyAlignment="1" applyProtection="1">
      <alignment horizontal="left" vertical="center"/>
      <protection hidden="1"/>
    </xf>
    <xf numFmtId="0" fontId="0" fillId="2" borderId="3" xfId="0" applyFill="1" applyBorder="1" applyAlignment="1" applyProtection="1">
      <alignment horizontal="left" vertical="center"/>
      <protection hidden="1"/>
    </xf>
    <xf numFmtId="0" fontId="0" fillId="0" borderId="27"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35" fillId="2" borderId="4" xfId="0" applyFont="1" applyFill="1" applyBorder="1" applyAlignment="1" applyProtection="1">
      <alignment horizontal="left" vertical="center"/>
      <protection hidden="1"/>
    </xf>
    <xf numFmtId="0" fontId="35" fillId="2" borderId="3" xfId="0" applyFont="1" applyFill="1" applyBorder="1" applyAlignment="1" applyProtection="1">
      <alignment horizontal="left" vertical="center"/>
      <protection hidden="1"/>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0" fillId="2" borderId="4" xfId="0" applyFont="1" applyFill="1" applyBorder="1" applyAlignment="1" applyProtection="1">
      <alignment horizontal="center"/>
      <protection locked="0"/>
    </xf>
    <xf numFmtId="0" fontId="40" fillId="2" borderId="39" xfId="0" applyFont="1" applyFill="1" applyBorder="1" applyAlignment="1" applyProtection="1">
      <alignment horizontal="center"/>
      <protection locked="0"/>
    </xf>
    <xf numFmtId="0" fontId="0" fillId="2" borderId="26" xfId="0" applyFill="1" applyBorder="1" applyAlignment="1" applyProtection="1">
      <alignment horizontal="left" vertical="center" wrapText="1"/>
      <protection hidden="1"/>
    </xf>
    <xf numFmtId="0" fontId="0" fillId="0" borderId="11"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 xfId="0" applyBorder="1" applyAlignment="1" applyProtection="1">
      <alignment horizontal="center"/>
      <protection hidden="1"/>
    </xf>
    <xf numFmtId="0" fontId="0" fillId="0" borderId="5" xfId="0" applyBorder="1" applyAlignment="1" applyProtection="1">
      <alignment horizontal="center"/>
      <protection hidden="1"/>
    </xf>
    <xf numFmtId="0" fontId="32" fillId="2" borderId="1" xfId="3" applyFill="1" applyBorder="1" applyAlignment="1" applyProtection="1">
      <alignment horizontal="left" vertical="center" wrapText="1"/>
      <protection hidden="1"/>
    </xf>
    <xf numFmtId="0" fontId="0" fillId="0" borderId="28"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35" fillId="2" borderId="1" xfId="0" applyFont="1" applyFill="1" applyBorder="1" applyAlignment="1" applyProtection="1">
      <alignment horizontal="left" vertical="center" wrapText="1"/>
      <protection hidden="1"/>
    </xf>
    <xf numFmtId="0" fontId="35" fillId="2" borderId="4" xfId="0" applyFont="1" applyFill="1" applyBorder="1" applyAlignment="1" applyProtection="1">
      <alignment horizontal="left" vertical="center" wrapText="1" shrinkToFit="1"/>
      <protection hidden="1"/>
    </xf>
    <xf numFmtId="0" fontId="35" fillId="2" borderId="1" xfId="0" applyFont="1" applyFill="1" applyBorder="1" applyAlignment="1" applyProtection="1">
      <alignment horizontal="left" vertical="center" wrapText="1" shrinkToFit="1"/>
      <protection hidden="1"/>
    </xf>
    <xf numFmtId="0" fontId="0" fillId="0" borderId="1"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2" borderId="29" xfId="0" applyFill="1" applyBorder="1" applyAlignment="1" applyProtection="1">
      <alignment horizontal="left" vertical="center" wrapText="1"/>
      <protection hidden="1"/>
    </xf>
    <xf numFmtId="0" fontId="0" fillId="0" borderId="3"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1" xfId="0" applyBorder="1" applyAlignment="1" applyProtection="1">
      <alignment horizontal="left" vertical="top" wrapText="1"/>
      <protection locked="0"/>
    </xf>
    <xf numFmtId="164" fontId="9" fillId="5" borderId="0" xfId="1" applyNumberFormat="1" applyFill="1" applyAlignment="1" applyProtection="1">
      <alignment horizontal="center" vertical="center"/>
      <protection locked="0"/>
    </xf>
    <xf numFmtId="0" fontId="9" fillId="0" borderId="10" xfId="1" applyBorder="1" applyAlignment="1" applyProtection="1">
      <alignment horizontal="left" vertical="top" wrapText="1"/>
      <protection locked="0"/>
    </xf>
    <xf numFmtId="0" fontId="9" fillId="0" borderId="0" xfId="1" applyAlignment="1" applyProtection="1">
      <alignment horizontal="left" vertical="top" wrapText="1"/>
      <protection locked="0"/>
    </xf>
    <xf numFmtId="0" fontId="9" fillId="0" borderId="34" xfId="1" applyBorder="1" applyAlignment="1" applyProtection="1">
      <alignment horizontal="left" vertical="top" wrapText="1"/>
      <protection locked="0"/>
    </xf>
    <xf numFmtId="0" fontId="9" fillId="0" borderId="39" xfId="1" applyBorder="1" applyAlignment="1" applyProtection="1">
      <alignment horizontal="left" vertical="top" wrapText="1"/>
      <protection locked="0"/>
    </xf>
    <xf numFmtId="0" fontId="9" fillId="0" borderId="9" xfId="1" applyBorder="1" applyAlignment="1" applyProtection="1">
      <alignment horizontal="left" vertical="top" wrapText="1"/>
      <protection locked="0"/>
    </xf>
    <xf numFmtId="0" fontId="9" fillId="0" borderId="40" xfId="1" applyBorder="1" applyAlignment="1" applyProtection="1">
      <alignment horizontal="left" vertical="top" wrapText="1"/>
      <protection locked="0"/>
    </xf>
    <xf numFmtId="0" fontId="25" fillId="6" borderId="5" xfId="1" applyFont="1" applyFill="1" applyBorder="1" applyAlignment="1">
      <alignment horizontal="left" vertical="top" wrapText="1"/>
    </xf>
    <xf numFmtId="0" fontId="25" fillId="6" borderId="7" xfId="1" applyFont="1" applyFill="1" applyBorder="1" applyAlignment="1">
      <alignment horizontal="left" vertical="top" wrapText="1"/>
    </xf>
    <xf numFmtId="0" fontId="25" fillId="6" borderId="5" xfId="1" applyFont="1" applyFill="1" applyBorder="1" applyAlignment="1">
      <alignment horizontal="left" vertical="center" wrapText="1"/>
    </xf>
    <xf numFmtId="0" fontId="25" fillId="6" borderId="7" xfId="1" applyFont="1" applyFill="1" applyBorder="1" applyAlignment="1">
      <alignment horizontal="left" vertical="center" wrapText="1"/>
    </xf>
    <xf numFmtId="0" fontId="25" fillId="6" borderId="1" xfId="1" applyFont="1" applyFill="1" applyBorder="1" applyAlignment="1">
      <alignment horizontal="left" vertical="center"/>
    </xf>
    <xf numFmtId="0" fontId="10" fillId="0" borderId="11" xfId="1" applyFont="1" applyBorder="1" applyAlignment="1" applyProtection="1">
      <alignment vertical="top" wrapText="1"/>
      <protection hidden="1"/>
    </xf>
    <xf numFmtId="0" fontId="10" fillId="0" borderId="2" xfId="1" applyFont="1" applyBorder="1" applyAlignment="1" applyProtection="1">
      <alignment vertical="top" wrapText="1"/>
      <protection hidden="1"/>
    </xf>
    <xf numFmtId="14" fontId="18" fillId="7" borderId="0" xfId="1" applyNumberFormat="1" applyFont="1" applyFill="1" applyAlignment="1">
      <alignment horizontal="left" vertical="top" wrapText="1"/>
    </xf>
    <xf numFmtId="0" fontId="18" fillId="7" borderId="0" xfId="1" applyFont="1" applyFill="1" applyAlignment="1">
      <alignment horizontal="left" vertical="top" wrapText="1"/>
    </xf>
    <xf numFmtId="0" fontId="22" fillId="0" borderId="0" xfId="1" applyFont="1" applyAlignment="1">
      <alignment horizontal="center" vertical="top" wrapText="1"/>
    </xf>
    <xf numFmtId="0" fontId="11" fillId="0" borderId="0" xfId="1" applyFont="1" applyAlignment="1">
      <alignment horizontal="left" vertical="top" wrapText="1"/>
    </xf>
    <xf numFmtId="49" fontId="16" fillId="0" borderId="0" xfId="1" applyNumberFormat="1" applyFont="1" applyAlignment="1" applyProtection="1">
      <alignment horizontal="center" vertical="center"/>
      <protection hidden="1"/>
    </xf>
    <xf numFmtId="0" fontId="12" fillId="0" borderId="2" xfId="1" applyFont="1" applyBorder="1" applyAlignment="1">
      <alignment horizontal="left" vertical="top" wrapText="1"/>
    </xf>
    <xf numFmtId="0" fontId="18" fillId="0" borderId="0" xfId="1" applyFont="1" applyAlignment="1">
      <alignment horizontal="center" vertical="center"/>
    </xf>
    <xf numFmtId="0" fontId="19" fillId="0" borderId="0" xfId="1" applyFont="1" applyAlignment="1">
      <alignment horizontal="center" vertical="center"/>
    </xf>
    <xf numFmtId="0" fontId="19" fillId="0" borderId="9" xfId="1" applyFont="1" applyBorder="1" applyAlignment="1">
      <alignment horizontal="center" vertical="center"/>
    </xf>
    <xf numFmtId="0" fontId="18" fillId="7" borderId="0" xfId="1" applyFont="1" applyFill="1" applyAlignment="1" applyProtection="1">
      <alignment horizontal="left" vertical="top" wrapText="1"/>
      <protection hidden="1"/>
    </xf>
    <xf numFmtId="0" fontId="9" fillId="5" borderId="3" xfId="1" applyFill="1" applyBorder="1" applyAlignment="1">
      <alignment horizontal="left" vertical="top" wrapText="1"/>
    </xf>
    <xf numFmtId="0" fontId="9" fillId="5" borderId="12" xfId="1" applyFill="1" applyBorder="1" applyAlignment="1">
      <alignment horizontal="left" vertical="top" wrapText="1"/>
    </xf>
    <xf numFmtId="0" fontId="9" fillId="5" borderId="3" xfId="1" applyFill="1" applyBorder="1" applyAlignment="1">
      <alignment horizontal="center" wrapText="1"/>
    </xf>
    <xf numFmtId="0" fontId="9" fillId="5" borderId="12" xfId="1" applyFill="1" applyBorder="1" applyAlignment="1">
      <alignment horizontal="center" wrapText="1"/>
    </xf>
    <xf numFmtId="0" fontId="9" fillId="5" borderId="4" xfId="1" applyFill="1" applyBorder="1" applyAlignment="1">
      <alignment horizontal="center" wrapText="1"/>
    </xf>
  </cellXfs>
  <cellStyles count="6">
    <cellStyle name="Link" xfId="3" builtinId="8"/>
    <cellStyle name="Prozent" xfId="5" builtinId="5"/>
    <cellStyle name="Prozent 2" xfId="2" xr:uid="{424B6894-EEDA-4572-8DBC-509A481516B3}"/>
    <cellStyle name="Standard" xfId="0" builtinId="0"/>
    <cellStyle name="Standard 2" xfId="1" xr:uid="{D66D4E32-C97B-445A-9BAB-8276BF5242AC}"/>
    <cellStyle name="Währung" xfId="4" builtinId="4"/>
  </cellStyles>
  <dxfs count="17">
    <dxf>
      <font>
        <color theme="2"/>
      </font>
    </dxf>
    <dxf>
      <font>
        <color theme="0"/>
      </font>
    </dxf>
    <dxf>
      <fill>
        <patternFill>
          <bgColor rgb="FFFFFF00"/>
        </patternFill>
      </fill>
    </dxf>
    <dxf>
      <font>
        <color theme="2" tint="-9.9948118533890809E-2"/>
      </font>
    </dxf>
    <dxf>
      <fill>
        <patternFill>
          <bgColor theme="0" tint="-0.24994659260841701"/>
        </patternFill>
      </fill>
      <border>
        <left/>
        <right/>
      </border>
    </dxf>
    <dxf>
      <fill>
        <patternFill>
          <bgColor theme="0" tint="-0.14996795556505021"/>
        </patternFill>
      </fill>
      <border>
        <left/>
        <right/>
        <top/>
        <bottom/>
        <vertical/>
        <horizontal/>
      </border>
    </dxf>
    <dxf>
      <fill>
        <patternFill>
          <bgColor theme="0" tint="-0.14996795556505021"/>
        </patternFill>
      </fill>
    </dxf>
    <dxf>
      <font>
        <b/>
        <i val="0"/>
        <color theme="1" tint="0.499984740745262"/>
      </font>
    </dxf>
    <dxf>
      <font>
        <b/>
        <i val="0"/>
        <color theme="2" tint="-0.24994659260841701"/>
      </font>
    </dxf>
    <dxf>
      <fill>
        <patternFill>
          <bgColor theme="2" tint="-9.9948118533890809E-2"/>
        </patternFill>
      </fill>
    </dxf>
    <dxf>
      <font>
        <color rgb="FFFF0000"/>
      </font>
      <fill>
        <patternFill>
          <bgColor rgb="FFFF0000"/>
        </patternFill>
      </fill>
    </dxf>
    <dxf>
      <fill>
        <patternFill>
          <bgColor theme="0"/>
        </patternFill>
      </fill>
      <border>
        <left/>
        <right style="thin">
          <color auto="1"/>
        </right>
        <top style="thin">
          <color auto="1"/>
        </top>
        <bottom style="thin">
          <color auto="1"/>
        </bottom>
        <vertical/>
        <horizontal/>
      </border>
    </dxf>
    <dxf>
      <font>
        <b/>
        <i val="0"/>
        <strike val="0"/>
        <color rgb="FFFF0000"/>
      </font>
      <fill>
        <patternFill>
          <bgColor theme="0" tint="-4.9989318521683403E-2"/>
        </patternFill>
      </fill>
    </dxf>
    <dxf>
      <font>
        <color theme="0" tint="-0.14996795556505021"/>
      </font>
    </dxf>
    <dxf>
      <font>
        <strike val="0"/>
      </font>
      <fill>
        <patternFill>
          <bgColor theme="0"/>
        </patternFill>
      </fill>
      <border>
        <left/>
        <right/>
        <top style="thin">
          <color auto="1"/>
        </top>
        <bottom style="thin">
          <color auto="1"/>
        </bottom>
        <vertical/>
        <horizontal/>
      </border>
    </dxf>
    <dxf>
      <fill>
        <patternFill>
          <bgColor rgb="FFFF0000"/>
        </patternFill>
      </fill>
    </dxf>
    <dxf>
      <font>
        <color theme="2"/>
      </font>
      <fill>
        <patternFill patternType="solid">
          <bgColor theme="2"/>
        </patternFill>
      </fill>
    </dxf>
  </dxfs>
  <tableStyles count="0" defaultTableStyle="TableStyleMedium2" defaultPivotStyle="PivotStyleLight16"/>
  <colors>
    <mruColors>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G$12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checked="Checked" firstButton="1" fmlaLink="$G$35"/>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le>

<file path=xl/ctrlProps/ctrlProp21.xml><?xml version="1.0" encoding="utf-8"?>
<formControlPr xmlns="http://schemas.microsoft.com/office/spreadsheetml/2009/9/main" objectType="Radio"/>
</file>

<file path=xl/ctrlProps/ctrlProp22.xml><?xml version="1.0" encoding="utf-8"?>
<formControlPr xmlns="http://schemas.microsoft.com/office/spreadsheetml/2009/9/main" objectType="Radio"/>
</file>

<file path=xl/ctrlProps/ctrlProp23.xml><?xml version="1.0" encoding="utf-8"?>
<formControlPr xmlns="http://schemas.microsoft.com/office/spreadsheetml/2009/9/main" objectType="Radio"/>
</file>

<file path=xl/ctrlProps/ctrlProp24.xml><?xml version="1.0" encoding="utf-8"?>
<formControlPr xmlns="http://schemas.microsoft.com/office/spreadsheetml/2009/9/main" objectType="CheckBox" checked="Checked" fmlaLink="$B$10"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fmlaLink="$C$87"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123</xdr:row>
          <xdr:rowOff>219075</xdr:rowOff>
        </xdr:from>
        <xdr:to>
          <xdr:col>0</xdr:col>
          <xdr:colOff>2905125</xdr:colOff>
          <xdr:row>124</xdr:row>
          <xdr:rowOff>238125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Mit dem Vorhaben ist noch nicht begonnen worden.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152400</xdr:rowOff>
        </xdr:from>
        <xdr:to>
          <xdr:col>2</xdr:col>
          <xdr:colOff>2105025</xdr:colOff>
          <xdr:row>125</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 Durchführung des Vorhabens erfolgt auf Grundlage eigener Interessen und ohne Gewinnerzielungsabsicht.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1190625</xdr:colOff>
          <xdr:row>126</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Der Antragsteller 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124</xdr:row>
          <xdr:rowOff>323850</xdr:rowOff>
        </xdr:from>
        <xdr:to>
          <xdr:col>0</xdr:col>
          <xdr:colOff>1562100</xdr:colOff>
          <xdr:row>126</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nicht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1533525</xdr:colOff>
          <xdr:row>125</xdr:row>
          <xdr:rowOff>0</xdr:rowOff>
        </xdr:from>
        <xdr:to>
          <xdr:col>0</xdr:col>
          <xdr:colOff>2047875</xdr:colOff>
          <xdr:row>125</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ganz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1962150</xdr:colOff>
          <xdr:row>124</xdr:row>
          <xdr:rowOff>371475</xdr:rowOff>
        </xdr:from>
        <xdr:to>
          <xdr:col>1</xdr:col>
          <xdr:colOff>1181100</xdr:colOff>
          <xdr:row>126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teilweise zum Vorsteuerabzug berechtigt.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142875</xdr:rowOff>
        </xdr:from>
        <xdr:to>
          <xdr:col>2</xdr:col>
          <xdr:colOff>2105025</xdr:colOff>
          <xdr:row>127</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Der Antragsteller unterhält eine eigene Prüfeinrichtung.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133350</xdr:rowOff>
        </xdr:from>
        <xdr:to>
          <xdr:col>2</xdr:col>
          <xdr:colOff>2105025</xdr:colOff>
          <xdr:row>128</xdr:row>
          <xdr:rowOff>57150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Der Antragsteller führt die vorgeschriebenen Sozialversicherungsbeiträge für seine Mitarbeitende ordnungsgemäß an die Träger der Sozialversicherungen 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123825</xdr:rowOff>
        </xdr:from>
        <xdr:to>
          <xdr:col>2</xdr:col>
          <xdr:colOff>1133475</xdr:colOff>
          <xdr:row>129</xdr:row>
          <xdr:rowOff>57150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Beim Antragsteller liegt keine Insolvenz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135</xdr:row>
          <xdr:rowOff>95250</xdr:rowOff>
        </xdr:from>
        <xdr:to>
          <xdr:col>2</xdr:col>
          <xdr:colOff>1409700</xdr:colOff>
          <xdr:row>137</xdr:row>
          <xdr:rowOff>95250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 Datenschutzhinweise wurden zur Kenntnis genommen und bestätigt.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137</xdr:row>
          <xdr:rowOff>95250</xdr:rowOff>
        </xdr:from>
        <xdr:to>
          <xdr:col>1</xdr:col>
          <xdr:colOff>1781175</xdr:colOff>
          <xdr:row>139</xdr:row>
          <xdr:rowOff>95250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 Richtigkeit und Vollständigkeit der Angaben im Antrag wird versichert.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95250</xdr:rowOff>
        </xdr:from>
        <xdr:to>
          <xdr:col>1</xdr:col>
          <xdr:colOff>1190625</xdr:colOff>
          <xdr:row>120</xdr:row>
          <xdr:rowOff>114300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148</xdr:row>
          <xdr:rowOff>180975</xdr:rowOff>
        </xdr:from>
        <xdr:to>
          <xdr:col>1</xdr:col>
          <xdr:colOff>1600200</xdr:colOff>
          <xdr:row>150</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liegt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148</xdr:row>
          <xdr:rowOff>180975</xdr:rowOff>
        </xdr:from>
        <xdr:to>
          <xdr:col>2</xdr:col>
          <xdr:colOff>409575</xdr:colOff>
          <xdr:row>150</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ist beigefügt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149</xdr:row>
          <xdr:rowOff>180975</xdr:rowOff>
        </xdr:from>
        <xdr:to>
          <xdr:col>1</xdr:col>
          <xdr:colOff>1600200</xdr:colOff>
          <xdr:row>151</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liegt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150</xdr:row>
          <xdr:rowOff>0</xdr:rowOff>
        </xdr:from>
        <xdr:to>
          <xdr:col>2</xdr:col>
          <xdr:colOff>409575</xdr:colOff>
          <xdr:row>151</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ist beigefügt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151</xdr:row>
          <xdr:rowOff>0</xdr:rowOff>
        </xdr:from>
        <xdr:to>
          <xdr:col>1</xdr:col>
          <xdr:colOff>1600200</xdr:colOff>
          <xdr:row>152</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liegt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151</xdr:row>
          <xdr:rowOff>19050</xdr:rowOff>
        </xdr:from>
        <xdr:to>
          <xdr:col>2</xdr:col>
          <xdr:colOff>409575</xdr:colOff>
          <xdr:row>152</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ist beigefügt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5886450</xdr:colOff>
          <xdr:row>154</xdr:row>
          <xdr:rowOff>171450</xdr:rowOff>
        </xdr:from>
        <xdr:to>
          <xdr:col>4</xdr:col>
          <xdr:colOff>76200</xdr:colOff>
          <xdr:row>156</xdr:row>
          <xdr:rowOff>9525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114300</xdr:rowOff>
        </xdr:from>
        <xdr:to>
          <xdr:col>1</xdr:col>
          <xdr:colOff>1362075</xdr:colOff>
          <xdr:row>36</xdr:row>
          <xdr:rowOff>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Hauptansprechperson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114300</xdr:rowOff>
        </xdr:from>
        <xdr:to>
          <xdr:col>1</xdr:col>
          <xdr:colOff>1362075</xdr:colOff>
          <xdr:row>44</xdr:row>
          <xdr:rowOff>180975</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Hauptansprechperson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114300</xdr:rowOff>
        </xdr:from>
        <xdr:to>
          <xdr:col>1</xdr:col>
          <xdr:colOff>1362075</xdr:colOff>
          <xdr:row>54</xdr:row>
          <xdr:rowOff>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Hauptansprechperson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161925</xdr:rowOff>
        </xdr:from>
        <xdr:to>
          <xdr:col>1</xdr:col>
          <xdr:colOff>1343025</xdr:colOff>
          <xdr:row>61</xdr:row>
          <xdr:rowOff>38100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Hauptansprechperson</a:t>
              </a:r>
            </a:p>
          </xdr:txBody>
        </xdr:sp>
        <xdr:clientData fLocksWithSheet="0"/>
      </xdr:twoCellAnchor>
    </mc:Choice>
    <mc:Fallback/>
  </mc:AlternateContent>
  <xdr:twoCellAnchor>
    <xdr:from>
      <xdr:col>2</xdr:col>
      <xdr:colOff>1668780</xdr:colOff>
      <xdr:row>6</xdr:row>
      <xdr:rowOff>91440</xdr:rowOff>
    </xdr:from>
    <xdr:to>
      <xdr:col>2</xdr:col>
      <xdr:colOff>2135505</xdr:colOff>
      <xdr:row>6</xdr:row>
      <xdr:rowOff>91440</xdr:rowOff>
    </xdr:to>
    <xdr:cxnSp macro="">
      <xdr:nvCxnSpPr>
        <xdr:cNvPr id="2" name="Gerade Verbindung mit Pfeil 1">
          <a:extLst>
            <a:ext uri="{FF2B5EF4-FFF2-40B4-BE49-F238E27FC236}">
              <a16:creationId xmlns:a16="http://schemas.microsoft.com/office/drawing/2014/main" id="{00000000-0008-0000-0000-000002000000}"/>
            </a:ext>
          </a:extLst>
        </xdr:cNvPr>
        <xdr:cNvCxnSpPr/>
      </xdr:nvCxnSpPr>
      <xdr:spPr bwMode="auto">
        <a:xfrm>
          <a:off x="6507480" y="1318260"/>
          <a:ext cx="466725" cy="0"/>
        </a:xfrm>
        <a:prstGeom prst="straightConnector1">
          <a:avLst/>
        </a:prstGeom>
        <a:ln>
          <a:headEnd type="none" w="med" len="med"/>
          <a:tailEnd type="triangle"/>
        </a:ln>
      </xdr:spPr>
      <xdr:style>
        <a:lnRef idx="3">
          <a:schemeClr val="accent2"/>
        </a:lnRef>
        <a:fillRef idx="0">
          <a:schemeClr val="accent2"/>
        </a:fillRef>
        <a:effectRef idx="2">
          <a:schemeClr val="accent2"/>
        </a:effectRef>
        <a:fontRef idx="minor">
          <a:schemeClr val="tx1"/>
        </a:fontRef>
      </xdr:style>
    </xdr:cxnSp>
    <xdr:clientData fPrintsWithSheet="0"/>
  </xdr:twoCellAnchor>
  <xdr:twoCellAnchor>
    <xdr:from>
      <xdr:col>2</xdr:col>
      <xdr:colOff>1668780</xdr:colOff>
      <xdr:row>7</xdr:row>
      <xdr:rowOff>99060</xdr:rowOff>
    </xdr:from>
    <xdr:to>
      <xdr:col>2</xdr:col>
      <xdr:colOff>2135505</xdr:colOff>
      <xdr:row>7</xdr:row>
      <xdr:rowOff>99060</xdr:rowOff>
    </xdr:to>
    <xdr:cxnSp macro="">
      <xdr:nvCxnSpPr>
        <xdr:cNvPr id="3" name="Gerade Verbindung mit Pfeil 2">
          <a:extLst>
            <a:ext uri="{FF2B5EF4-FFF2-40B4-BE49-F238E27FC236}">
              <a16:creationId xmlns:a16="http://schemas.microsoft.com/office/drawing/2014/main" id="{00000000-0008-0000-0000-000003000000}"/>
            </a:ext>
          </a:extLst>
        </xdr:cNvPr>
        <xdr:cNvCxnSpPr/>
      </xdr:nvCxnSpPr>
      <xdr:spPr bwMode="auto">
        <a:xfrm>
          <a:off x="6507480" y="1508760"/>
          <a:ext cx="466725" cy="0"/>
        </a:xfrm>
        <a:prstGeom prst="straightConnector1">
          <a:avLst/>
        </a:prstGeom>
        <a:ln>
          <a:headEnd type="none" w="med" len="med"/>
          <a:tailEnd type="triangle"/>
        </a:ln>
      </xdr:spPr>
      <xdr:style>
        <a:lnRef idx="3">
          <a:schemeClr val="accent2"/>
        </a:lnRef>
        <a:fillRef idx="0">
          <a:schemeClr val="accent2"/>
        </a:fillRef>
        <a:effectRef idx="2">
          <a:schemeClr val="accent2"/>
        </a:effectRef>
        <a:fontRef idx="minor">
          <a:schemeClr val="tx1"/>
        </a:fontRef>
      </xdr:style>
    </xdr:cxn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209550</xdr:rowOff>
        </xdr:from>
        <xdr:to>
          <xdr:col>1</xdr:col>
          <xdr:colOff>657225</xdr:colOff>
          <xdr:row>9</xdr:row>
          <xdr:rowOff>581025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171450</xdr:rowOff>
        </xdr:from>
        <xdr:to>
          <xdr:col>1</xdr:col>
          <xdr:colOff>2038350</xdr:colOff>
          <xdr:row>16</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Alltag in Deutschland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1943100</xdr:colOff>
          <xdr:row>17</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Arbeit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9525</xdr:rowOff>
        </xdr:from>
        <xdr:to>
          <xdr:col>1</xdr:col>
          <xdr:colOff>1952625</xdr:colOff>
          <xdr:row>18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Einkaufen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1</xdr:col>
          <xdr:colOff>1952625</xdr:colOff>
          <xdr:row>20</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Kindergarten / Schule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171450</xdr:rowOff>
        </xdr:from>
        <xdr:to>
          <xdr:col>1</xdr:col>
          <xdr:colOff>1952625</xdr:colOff>
          <xdr:row>19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Gesundheit / Medizinische Versorgung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171450</xdr:rowOff>
        </xdr:from>
        <xdr:to>
          <xdr:col>1</xdr:col>
          <xdr:colOff>1933575</xdr:colOff>
          <xdr:row>21</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Mediennutzung in Deutschland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180975</xdr:rowOff>
        </xdr:from>
        <xdr:to>
          <xdr:col>1</xdr:col>
          <xdr:colOff>1962150</xdr:colOff>
          <xdr:row>22</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Orientierung vor Ort / Verkehr / Mobilität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9525</xdr:rowOff>
        </xdr:from>
        <xdr:to>
          <xdr:col>2</xdr:col>
          <xdr:colOff>962025</xdr:colOff>
          <xdr:row>23</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Sitten und Gebräuche in Deutschland / lokale Besonderheiten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161925</xdr:rowOff>
        </xdr:from>
        <xdr:to>
          <xdr:col>2</xdr:col>
          <xdr:colOff>923925</xdr:colOff>
          <xdr:row>24</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Sprechen über sich und andere Personen / soziale Kontakte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180975</xdr:rowOff>
        </xdr:from>
        <xdr:to>
          <xdr:col>2</xdr:col>
          <xdr:colOff>952500</xdr:colOff>
          <xdr:row>26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Wohnen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161925</xdr:rowOff>
        </xdr:from>
        <xdr:to>
          <xdr:col>2</xdr:col>
          <xdr:colOff>933450</xdr:colOff>
          <xdr:row>25</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Werte und Zusammenleben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28575</xdr:rowOff>
        </xdr:from>
        <xdr:to>
          <xdr:col>2</xdr:col>
          <xdr:colOff>895350</xdr:colOff>
          <xdr:row>35</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85</xdr:row>
          <xdr:rowOff>95250</xdr:rowOff>
        </xdr:from>
        <xdr:to>
          <xdr:col>2</xdr:col>
          <xdr:colOff>933450</xdr:colOff>
          <xdr:row>86</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2476500</xdr:colOff>
          <xdr:row>37</xdr:row>
          <xdr:rowOff>152400</xdr:rowOff>
        </xdr:from>
        <xdr:to>
          <xdr:col>1</xdr:col>
          <xdr:colOff>1247775</xdr:colOff>
          <xdr:row>39</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Frauenkurs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2476500</xdr:colOff>
          <xdr:row>39</xdr:row>
          <xdr:rowOff>0</xdr:rowOff>
        </xdr:from>
        <xdr:to>
          <xdr:col>2</xdr:col>
          <xdr:colOff>66675</xdr:colOff>
          <xdr:row>40</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Kurs für vulnerable Personengruppen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2476500</xdr:colOff>
          <xdr:row>40</xdr:row>
          <xdr:rowOff>0</xdr:rowOff>
        </xdr:from>
        <xdr:to>
          <xdr:col>1</xdr:col>
          <xdr:colOff>2228850</xdr:colOff>
          <xdr:row>41</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dünn besiedelter ländl. Kreis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2476500</xdr:colOff>
          <xdr:row>41</xdr:row>
          <xdr:rowOff>0</xdr:rowOff>
        </xdr:from>
        <xdr:to>
          <xdr:col>1</xdr:col>
          <xdr:colOff>2247900</xdr:colOff>
          <xdr:row>42</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ländl. Kreis mit Verdichtungsansätzen</a:t>
              </a:r>
            </a:p>
          </xdr:txBody>
        </xdr:sp>
        <xdr:clientData/>
      </xdr:twoCellAnchor>
    </mc:Choice>
    <mc:Fallback/>
  </mc:AlternateContent>
  <xdr:twoCellAnchor>
    <xdr:from>
      <xdr:col>2</xdr:col>
      <xdr:colOff>1607820</xdr:colOff>
      <xdr:row>6</xdr:row>
      <xdr:rowOff>99060</xdr:rowOff>
    </xdr:from>
    <xdr:to>
      <xdr:col>2</xdr:col>
      <xdr:colOff>2074545</xdr:colOff>
      <xdr:row>6</xdr:row>
      <xdr:rowOff>99060</xdr:rowOff>
    </xdr:to>
    <xdr:cxnSp macro="">
      <xdr:nvCxnSpPr>
        <xdr:cNvPr id="2" name="Gerade Verbindung mit Pfeil 1">
          <a:extLst>
            <a:ext uri="{FF2B5EF4-FFF2-40B4-BE49-F238E27FC236}">
              <a16:creationId xmlns:a16="http://schemas.microsoft.com/office/drawing/2014/main" id="{00000000-0008-0000-0100-000002000000}"/>
            </a:ext>
          </a:extLst>
        </xdr:cNvPr>
        <xdr:cNvCxnSpPr/>
      </xdr:nvCxnSpPr>
      <xdr:spPr bwMode="auto">
        <a:xfrm>
          <a:off x="6423660" y="1295400"/>
          <a:ext cx="466725" cy="0"/>
        </a:xfrm>
        <a:prstGeom prst="straightConnector1">
          <a:avLst/>
        </a:prstGeom>
        <a:ln>
          <a:headEnd type="none" w="med" len="med"/>
          <a:tailEnd type="triangle"/>
        </a:ln>
      </xdr:spPr>
      <xdr:style>
        <a:lnRef idx="3">
          <a:schemeClr val="accent2"/>
        </a:lnRef>
        <a:fillRef idx="0">
          <a:schemeClr val="accent2"/>
        </a:fillRef>
        <a:effectRef idx="2">
          <a:schemeClr val="accent2"/>
        </a:effectRef>
        <a:fontRef idx="minor">
          <a:schemeClr val="tx1"/>
        </a:fontRef>
      </xdr:style>
    </xdr:cxnSp>
    <xdr:clientData fPrintsWithSheet="0"/>
  </xdr:twoCellAnchor>
  <xdr:twoCellAnchor>
    <xdr:from>
      <xdr:col>2</xdr:col>
      <xdr:colOff>1603717</xdr:colOff>
      <xdr:row>7</xdr:row>
      <xdr:rowOff>83820</xdr:rowOff>
    </xdr:from>
    <xdr:to>
      <xdr:col>2</xdr:col>
      <xdr:colOff>2070442</xdr:colOff>
      <xdr:row>7</xdr:row>
      <xdr:rowOff>83820</xdr:rowOff>
    </xdr:to>
    <xdr:cxnSp macro="">
      <xdr:nvCxnSpPr>
        <xdr:cNvPr id="3" name="Gerade Verbindung mit Pfeil 2">
          <a:extLst>
            <a:ext uri="{FF2B5EF4-FFF2-40B4-BE49-F238E27FC236}">
              <a16:creationId xmlns:a16="http://schemas.microsoft.com/office/drawing/2014/main" id="{00000000-0008-0000-0100-000003000000}"/>
            </a:ext>
          </a:extLst>
        </xdr:cNvPr>
        <xdr:cNvCxnSpPr/>
      </xdr:nvCxnSpPr>
      <xdr:spPr bwMode="auto">
        <a:xfrm>
          <a:off x="6421902" y="1455420"/>
          <a:ext cx="466725" cy="0"/>
        </a:xfrm>
        <a:prstGeom prst="straightConnector1">
          <a:avLst/>
        </a:prstGeom>
        <a:ln>
          <a:headEnd type="none" w="med" len="med"/>
          <a:tailEnd type="triangle"/>
        </a:ln>
      </xdr:spPr>
      <xdr:style>
        <a:lnRef idx="3">
          <a:schemeClr val="accent2"/>
        </a:lnRef>
        <a:fillRef idx="0">
          <a:schemeClr val="accent2"/>
        </a:fillRef>
        <a:effectRef idx="2">
          <a:schemeClr val="accent2"/>
        </a:effectRef>
        <a:fontRef idx="minor">
          <a:schemeClr val="tx1"/>
        </a:fontRef>
      </xdr:style>
    </xdr:cxn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895350</xdr:colOff>
      <xdr:row>3</xdr:row>
      <xdr:rowOff>171450</xdr:rowOff>
    </xdr:from>
    <xdr:to>
      <xdr:col>2</xdr:col>
      <xdr:colOff>1362075</xdr:colOff>
      <xdr:row>3</xdr:row>
      <xdr:rowOff>171450</xdr:rowOff>
    </xdr:to>
    <xdr:cxnSp macro="">
      <xdr:nvCxnSpPr>
        <xdr:cNvPr id="2" name="Gerade Verbindung mit Pfeil 1">
          <a:extLst>
            <a:ext uri="{FF2B5EF4-FFF2-40B4-BE49-F238E27FC236}">
              <a16:creationId xmlns:a16="http://schemas.microsoft.com/office/drawing/2014/main" id="{00000000-0008-0000-0200-000002000000}"/>
            </a:ext>
          </a:extLst>
        </xdr:cNvPr>
        <xdr:cNvCxnSpPr/>
      </xdr:nvCxnSpPr>
      <xdr:spPr bwMode="auto">
        <a:xfrm>
          <a:off x="5429250" y="923925"/>
          <a:ext cx="466725" cy="0"/>
        </a:xfrm>
        <a:prstGeom prst="straightConnector1">
          <a:avLst/>
        </a:prstGeom>
        <a:ln>
          <a:headEnd type="none" w="med" len="med"/>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2505075</xdr:colOff>
      <xdr:row>4</xdr:row>
      <xdr:rowOff>285750</xdr:rowOff>
    </xdr:from>
    <xdr:to>
      <xdr:col>2</xdr:col>
      <xdr:colOff>1314450</xdr:colOff>
      <xdr:row>5</xdr:row>
      <xdr:rowOff>0</xdr:rowOff>
    </xdr:to>
    <xdr:cxnSp macro="">
      <xdr:nvCxnSpPr>
        <xdr:cNvPr id="3" name="Gerade Verbindung mit Pfeil 2">
          <a:extLst>
            <a:ext uri="{FF2B5EF4-FFF2-40B4-BE49-F238E27FC236}">
              <a16:creationId xmlns:a16="http://schemas.microsoft.com/office/drawing/2014/main" id="{00000000-0008-0000-0200-000003000000}"/>
            </a:ext>
          </a:extLst>
        </xdr:cNvPr>
        <xdr:cNvCxnSpPr/>
      </xdr:nvCxnSpPr>
      <xdr:spPr bwMode="auto">
        <a:xfrm flipV="1">
          <a:off x="2943225" y="1381125"/>
          <a:ext cx="2905125" cy="9525"/>
        </a:xfrm>
        <a:prstGeom prst="straightConnector1">
          <a:avLst/>
        </a:prstGeom>
        <a:ln>
          <a:headEnd type="none" w="med" len="med"/>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aewb-nds.de/datenschutz/"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eok@aewb-nds.de"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printerSettings" Target="../printerSettings/printerSettings2.bin"/><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hyperlink" Target="https://www.erstorientierungskurse-niedersachsen.de/wp-content/uploads/2024/04/Foerderrichtlinie-EOK-2023-2025.pdf" TargetMode="Externa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hyperlink" Target="https://www.erstorientierungskurse-niedersachsen.de/wp-content/uploads/2024/04/EOK_Kurskonzept.pdf"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vmlDrawing" Target="../drawings/vmlDrawing2.v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drawing" Target="../drawings/drawing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rstorientierungskurse-niedersachsen.de/wp-content/uploads/2024/04/Leitfaden-fuer-EOK-Traeger-202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DB1CF-99E1-4842-8E57-005FB539B6E1}">
  <sheetPr codeName="Tabelle1">
    <pageSetUpPr fitToPage="1"/>
  </sheetPr>
  <dimension ref="A1:L175"/>
  <sheetViews>
    <sheetView showGridLines="0" tabSelected="1" zoomScaleNormal="100" workbookViewId="0">
      <selection activeCell="A157" sqref="A157"/>
    </sheetView>
  </sheetViews>
  <sheetFormatPr baseColWidth="10" defaultColWidth="11.375" defaultRowHeight="14.25" zeroHeight="1"/>
  <cols>
    <col min="1" max="1" width="43.75" style="98" customWidth="1"/>
    <col min="2" max="2" width="26.875" style="98" customWidth="1"/>
    <col min="3" max="3" width="31.75" style="98" customWidth="1"/>
    <col min="4" max="4" width="91.75" style="98" customWidth="1"/>
    <col min="5" max="16384" width="11.375" style="98"/>
  </cols>
  <sheetData>
    <row r="1" spans="1:9" ht="14.45" customHeight="1">
      <c r="F1" s="112" t="s">
        <v>159</v>
      </c>
      <c r="G1" s="112" t="s">
        <v>159</v>
      </c>
      <c r="H1" s="112" t="s">
        <v>165</v>
      </c>
      <c r="I1" s="112" t="s">
        <v>159</v>
      </c>
    </row>
    <row r="2" spans="1:9" ht="12" customHeight="1">
      <c r="F2" s="111" t="s">
        <v>154</v>
      </c>
      <c r="G2" s="112" t="s">
        <v>23</v>
      </c>
      <c r="H2" s="112" t="s">
        <v>166</v>
      </c>
      <c r="I2" s="112" t="s">
        <v>175</v>
      </c>
    </row>
    <row r="3" spans="1:9" ht="16.5">
      <c r="B3" s="99" t="s">
        <v>52</v>
      </c>
      <c r="D3" s="291" t="s">
        <v>158</v>
      </c>
      <c r="F3" s="111" t="s">
        <v>155</v>
      </c>
      <c r="G3" s="112" t="s">
        <v>24</v>
      </c>
      <c r="H3" s="112" t="s">
        <v>167</v>
      </c>
      <c r="I3" s="112" t="s">
        <v>176</v>
      </c>
    </row>
    <row r="4" spans="1:9" ht="16.5">
      <c r="B4" s="100" t="s">
        <v>53</v>
      </c>
      <c r="D4" s="291"/>
      <c r="G4" s="111" t="s">
        <v>150</v>
      </c>
      <c r="H4" s="112" t="s">
        <v>168</v>
      </c>
      <c r="I4" s="112" t="s">
        <v>177</v>
      </c>
    </row>
    <row r="5" spans="1:9" ht="20.25" customHeight="1">
      <c r="B5" s="132" t="s">
        <v>54</v>
      </c>
      <c r="D5" s="291"/>
      <c r="G5" s="112" t="s">
        <v>201</v>
      </c>
      <c r="H5" s="112" t="s">
        <v>169</v>
      </c>
    </row>
    <row r="6" spans="1:9" ht="16.5">
      <c r="C6" s="100"/>
      <c r="D6" s="133" t="s">
        <v>157</v>
      </c>
    </row>
    <row r="7" spans="1:9" ht="15">
      <c r="D7" s="131" t="s">
        <v>199</v>
      </c>
    </row>
    <row r="8" spans="1:9" ht="15">
      <c r="D8" s="131" t="s">
        <v>170</v>
      </c>
    </row>
    <row r="9" spans="1:9" ht="15">
      <c r="A9" s="76" t="s">
        <v>51</v>
      </c>
      <c r="B9" s="264"/>
      <c r="C9" s="265"/>
      <c r="D9" s="266" t="s">
        <v>174</v>
      </c>
    </row>
    <row r="10" spans="1:9" ht="15" customHeight="1">
      <c r="A10" s="262"/>
      <c r="B10" s="264"/>
      <c r="C10" s="265"/>
      <c r="D10" s="266"/>
    </row>
    <row r="11" spans="1:9">
      <c r="A11" s="263"/>
      <c r="B11" s="264"/>
      <c r="C11" s="265"/>
      <c r="D11" s="266"/>
    </row>
    <row r="12" spans="1:9">
      <c r="A12" s="275" t="s">
        <v>197</v>
      </c>
      <c r="B12" s="276"/>
      <c r="C12" s="276"/>
      <c r="D12" s="277"/>
    </row>
    <row r="13" spans="1:9">
      <c r="A13" s="275"/>
      <c r="B13" s="276"/>
      <c r="C13" s="276"/>
      <c r="D13" s="277"/>
    </row>
    <row r="14" spans="1:9">
      <c r="A14" s="304" t="s">
        <v>160</v>
      </c>
      <c r="B14" s="304"/>
      <c r="C14" s="304"/>
      <c r="D14" s="305"/>
    </row>
    <row r="15" spans="1:9">
      <c r="A15" s="306"/>
      <c r="B15" s="306"/>
      <c r="C15" s="306"/>
      <c r="D15" s="307"/>
    </row>
    <row r="16" spans="1:9">
      <c r="A16" s="77" t="s">
        <v>162</v>
      </c>
      <c r="B16" s="290"/>
      <c r="C16" s="290"/>
      <c r="D16" s="79"/>
    </row>
    <row r="17" spans="1:5">
      <c r="A17" s="77" t="s">
        <v>180</v>
      </c>
      <c r="B17" s="294"/>
      <c r="C17" s="300"/>
      <c r="D17" s="149" t="s">
        <v>198</v>
      </c>
    </row>
    <row r="18" spans="1:5">
      <c r="A18" s="77" t="s">
        <v>0</v>
      </c>
      <c r="B18" s="297"/>
      <c r="C18" s="298"/>
      <c r="D18" s="149"/>
    </row>
    <row r="19" spans="1:5">
      <c r="A19" s="77" t="s">
        <v>219</v>
      </c>
      <c r="B19" s="301"/>
      <c r="C19" s="302"/>
      <c r="D19" s="149"/>
    </row>
    <row r="20" spans="1:5">
      <c r="A20" s="77" t="s">
        <v>220</v>
      </c>
      <c r="B20" s="299"/>
      <c r="C20" s="299"/>
      <c r="D20" s="149"/>
    </row>
    <row r="21" spans="1:5">
      <c r="A21" s="77" t="s">
        <v>18</v>
      </c>
      <c r="B21" s="295"/>
      <c r="C21" s="296"/>
      <c r="D21" s="149"/>
    </row>
    <row r="22" spans="1:5">
      <c r="A22" s="77" t="s">
        <v>1</v>
      </c>
      <c r="B22" s="280"/>
      <c r="C22" s="280"/>
      <c r="D22" s="149"/>
    </row>
    <row r="23" spans="1:5">
      <c r="A23" s="77" t="s">
        <v>2</v>
      </c>
      <c r="B23" s="273"/>
      <c r="C23" s="274"/>
      <c r="D23" s="149"/>
    </row>
    <row r="24" spans="1:5">
      <c r="A24" s="77" t="s">
        <v>3</v>
      </c>
      <c r="B24" s="290"/>
      <c r="C24" s="290"/>
      <c r="D24" s="149"/>
    </row>
    <row r="25" spans="1:5">
      <c r="A25" s="78" t="s">
        <v>4</v>
      </c>
      <c r="B25" s="293"/>
      <c r="C25" s="293"/>
      <c r="D25" s="150"/>
    </row>
    <row r="26" spans="1:5">
      <c r="A26" s="258" t="s">
        <v>161</v>
      </c>
      <c r="B26" s="303" t="s">
        <v>188</v>
      </c>
      <c r="C26" s="303"/>
      <c r="D26" s="79" t="s">
        <v>5</v>
      </c>
      <c r="E26" s="113"/>
    </row>
    <row r="27" spans="1:5">
      <c r="A27" s="258"/>
      <c r="B27" s="303"/>
      <c r="C27" s="303"/>
      <c r="D27" s="147" t="s">
        <v>6</v>
      </c>
      <c r="E27" s="113"/>
    </row>
    <row r="28" spans="1:5">
      <c r="A28" s="304" t="s">
        <v>181</v>
      </c>
      <c r="B28" s="304"/>
      <c r="C28" s="304"/>
      <c r="D28" s="305"/>
    </row>
    <row r="29" spans="1:5">
      <c r="A29" s="306"/>
      <c r="B29" s="306"/>
      <c r="C29" s="306"/>
      <c r="D29" s="307"/>
    </row>
    <row r="30" spans="1:5">
      <c r="A30" s="80" t="s">
        <v>7</v>
      </c>
      <c r="B30" s="290"/>
      <c r="C30" s="294"/>
      <c r="D30" s="278"/>
    </row>
    <row r="31" spans="1:5">
      <c r="A31" s="80" t="s">
        <v>8</v>
      </c>
      <c r="B31" s="290"/>
      <c r="C31" s="294"/>
      <c r="D31" s="279"/>
    </row>
    <row r="32" spans="1:5">
      <c r="A32" s="80" t="s">
        <v>9</v>
      </c>
      <c r="B32" s="280"/>
      <c r="C32" s="281"/>
      <c r="D32" s="279"/>
    </row>
    <row r="33" spans="1:7">
      <c r="A33" s="80" t="s">
        <v>10</v>
      </c>
      <c r="B33" s="280"/>
      <c r="C33" s="281"/>
      <c r="D33" s="279"/>
    </row>
    <row r="34" spans="1:7">
      <c r="A34" s="80" t="s">
        <v>11</v>
      </c>
      <c r="B34" s="280"/>
      <c r="C34" s="281"/>
      <c r="D34" s="292"/>
    </row>
    <row r="35" spans="1:7">
      <c r="A35" s="284" t="s">
        <v>200</v>
      </c>
      <c r="B35" s="286"/>
      <c r="C35" s="267">
        <v>2</v>
      </c>
      <c r="D35" s="282" t="s">
        <v>206</v>
      </c>
      <c r="G35" s="178">
        <v>1</v>
      </c>
    </row>
    <row r="36" spans="1:7">
      <c r="A36" s="285"/>
      <c r="B36" s="287"/>
      <c r="C36" s="268"/>
      <c r="D36" s="283"/>
    </row>
    <row r="37" spans="1:7">
      <c r="A37" s="80" t="s">
        <v>12</v>
      </c>
      <c r="B37" s="288" t="s">
        <v>159</v>
      </c>
      <c r="C37" s="288"/>
      <c r="D37" s="278"/>
    </row>
    <row r="38" spans="1:7">
      <c r="A38" s="80" t="s">
        <v>13</v>
      </c>
      <c r="B38" s="290"/>
      <c r="C38" s="290"/>
      <c r="D38" s="279"/>
    </row>
    <row r="39" spans="1:7">
      <c r="A39" s="80" t="s">
        <v>14</v>
      </c>
      <c r="B39" s="273"/>
      <c r="C39" s="274"/>
      <c r="D39" s="279"/>
    </row>
    <row r="40" spans="1:7">
      <c r="A40" s="80" t="s">
        <v>15</v>
      </c>
      <c r="B40" s="288"/>
      <c r="C40" s="288"/>
      <c r="D40" s="279"/>
    </row>
    <row r="41" spans="1:7">
      <c r="A41" s="80" t="s">
        <v>140</v>
      </c>
      <c r="B41" s="261" t="s">
        <v>159</v>
      </c>
      <c r="C41" s="261"/>
      <c r="D41" s="279"/>
    </row>
    <row r="42" spans="1:7" ht="15" customHeight="1">
      <c r="A42" s="80" t="s">
        <v>1</v>
      </c>
      <c r="B42" s="280"/>
      <c r="C42" s="280"/>
      <c r="D42" s="279"/>
      <c r="E42" s="113"/>
    </row>
    <row r="43" spans="1:7">
      <c r="A43" s="80" t="s">
        <v>2</v>
      </c>
      <c r="B43" s="290"/>
      <c r="C43" s="290"/>
      <c r="D43" s="292"/>
      <c r="E43" s="113"/>
    </row>
    <row r="44" spans="1:7" ht="15" customHeight="1">
      <c r="A44" s="259" t="s">
        <v>179</v>
      </c>
      <c r="B44" s="269"/>
      <c r="C44" s="271"/>
      <c r="D44" s="173"/>
    </row>
    <row r="45" spans="1:7" ht="15">
      <c r="A45" s="260"/>
      <c r="B45" s="270"/>
      <c r="C45" s="272"/>
      <c r="D45" s="174"/>
    </row>
    <row r="46" spans="1:7" ht="15.75" customHeight="1">
      <c r="A46" s="80" t="s">
        <v>12</v>
      </c>
      <c r="B46" s="288" t="s">
        <v>159</v>
      </c>
      <c r="C46" s="288"/>
      <c r="D46" s="278"/>
    </row>
    <row r="47" spans="1:7">
      <c r="A47" s="80" t="s">
        <v>13</v>
      </c>
      <c r="B47" s="290"/>
      <c r="C47" s="290"/>
      <c r="D47" s="279"/>
    </row>
    <row r="48" spans="1:7">
      <c r="A48" s="80" t="s">
        <v>14</v>
      </c>
      <c r="B48" s="290"/>
      <c r="C48" s="290"/>
      <c r="D48" s="279"/>
    </row>
    <row r="49" spans="1:5">
      <c r="A49" s="80" t="s">
        <v>15</v>
      </c>
      <c r="B49" s="294"/>
      <c r="C49" s="300"/>
      <c r="D49" s="279"/>
    </row>
    <row r="50" spans="1:5" ht="16.5" customHeight="1">
      <c r="A50" s="80" t="s">
        <v>140</v>
      </c>
      <c r="B50" s="261" t="s">
        <v>159</v>
      </c>
      <c r="C50" s="261"/>
      <c r="D50" s="279"/>
    </row>
    <row r="51" spans="1:5">
      <c r="A51" s="80" t="s">
        <v>1</v>
      </c>
      <c r="B51" s="280"/>
      <c r="C51" s="280"/>
      <c r="D51" s="279"/>
      <c r="E51" s="113"/>
    </row>
    <row r="52" spans="1:5">
      <c r="A52" s="79" t="s">
        <v>2</v>
      </c>
      <c r="B52" s="289"/>
      <c r="C52" s="289"/>
      <c r="D52" s="279"/>
      <c r="E52" s="113"/>
    </row>
    <row r="53" spans="1:5">
      <c r="A53" s="308" t="s">
        <v>163</v>
      </c>
      <c r="B53" s="317"/>
      <c r="C53" s="315"/>
      <c r="D53" s="313" t="str">
        <f>IF(
    AND(
        OR(B41="keine der genannten", B41="Bitte auswählen"),
        OR(B50="keine der genannten", B50="Bitte auswählen"),
        NOT(
            OR(
                B58="Koordination",
                B58="Verwaltung",
                B58="Personalunion",
                B65="Koordination",
                B65="Verwaltung",
                B65="Personalunion"
            )
        )
    ),
    "Bitte geben Sie nachfolgend an, wie Koordination und/oder Verwaltung personell geplant werden",
    ""
)</f>
        <v>Bitte geben Sie nachfolgend an, wie Koordination und/oder Verwaltung personell geplant werden</v>
      </c>
      <c r="E53" s="113"/>
    </row>
    <row r="54" spans="1:5">
      <c r="A54" s="309"/>
      <c r="B54" s="318"/>
      <c r="C54" s="316"/>
      <c r="D54" s="314"/>
      <c r="E54" s="113"/>
    </row>
    <row r="55" spans="1:5" ht="15">
      <c r="A55" s="142" t="s">
        <v>12</v>
      </c>
      <c r="B55" s="319" t="s">
        <v>159</v>
      </c>
      <c r="C55" s="319"/>
      <c r="D55" s="143"/>
    </row>
    <row r="56" spans="1:5" ht="15">
      <c r="A56" s="80" t="s">
        <v>14</v>
      </c>
      <c r="B56" s="290"/>
      <c r="C56" s="290"/>
      <c r="D56" s="144"/>
      <c r="E56" s="113"/>
    </row>
    <row r="57" spans="1:5" ht="15">
      <c r="A57" s="80" t="s">
        <v>15</v>
      </c>
      <c r="B57" s="290"/>
      <c r="C57" s="290"/>
      <c r="D57" s="144"/>
      <c r="E57" s="113"/>
    </row>
    <row r="58" spans="1:5" ht="15">
      <c r="A58" s="80" t="s">
        <v>140</v>
      </c>
      <c r="B58" s="288" t="s">
        <v>159</v>
      </c>
      <c r="C58" s="288"/>
      <c r="D58" s="144"/>
      <c r="E58" s="113"/>
    </row>
    <row r="59" spans="1:5" ht="15">
      <c r="A59" s="80" t="s">
        <v>1</v>
      </c>
      <c r="B59" s="293"/>
      <c r="C59" s="293"/>
      <c r="D59" s="144"/>
      <c r="E59" s="113"/>
    </row>
    <row r="60" spans="1:5" ht="15">
      <c r="A60" s="171" t="s">
        <v>2</v>
      </c>
      <c r="B60" s="294"/>
      <c r="C60" s="300"/>
      <c r="D60" s="144"/>
      <c r="E60" s="113"/>
    </row>
    <row r="61" spans="1:5" ht="15">
      <c r="A61" s="81"/>
      <c r="B61" s="175"/>
      <c r="C61" s="172"/>
      <c r="D61" s="144"/>
      <c r="E61" s="113"/>
    </row>
    <row r="62" spans="1:5" ht="15">
      <c r="A62" s="142" t="s">
        <v>12</v>
      </c>
      <c r="B62" s="321" t="s">
        <v>159</v>
      </c>
      <c r="C62" s="322"/>
      <c r="D62" s="144"/>
    </row>
    <row r="63" spans="1:5" ht="15">
      <c r="A63" s="80" t="s">
        <v>14</v>
      </c>
      <c r="B63" s="325"/>
      <c r="C63" s="325"/>
      <c r="D63" s="144"/>
    </row>
    <row r="64" spans="1:5" ht="15">
      <c r="A64" s="80" t="s">
        <v>15</v>
      </c>
      <c r="B64" s="290"/>
      <c r="C64" s="290"/>
      <c r="D64" s="144"/>
    </row>
    <row r="65" spans="1:4" ht="15">
      <c r="A65" s="80" t="s">
        <v>140</v>
      </c>
      <c r="B65" s="323" t="s">
        <v>159</v>
      </c>
      <c r="C65" s="324"/>
      <c r="D65" s="144"/>
    </row>
    <row r="66" spans="1:4" ht="15">
      <c r="A66" s="80" t="s">
        <v>1</v>
      </c>
      <c r="B66" s="280"/>
      <c r="C66" s="280"/>
      <c r="D66" s="144"/>
    </row>
    <row r="67" spans="1:4" ht="15.75" customHeight="1">
      <c r="A67" s="80" t="s">
        <v>2</v>
      </c>
      <c r="B67" s="290"/>
      <c r="C67" s="290"/>
      <c r="D67" s="145"/>
    </row>
    <row r="68" spans="1:4" ht="15.75" customHeight="1">
      <c r="A68" s="339" t="s">
        <v>213</v>
      </c>
      <c r="B68" s="339"/>
      <c r="C68" s="339"/>
      <c r="D68" s="340"/>
    </row>
    <row r="69" spans="1:4" ht="15.75" customHeight="1">
      <c r="A69" s="341"/>
      <c r="B69" s="341"/>
      <c r="C69" s="341"/>
      <c r="D69" s="342"/>
    </row>
    <row r="70" spans="1:4" ht="15.75" customHeight="1">
      <c r="A70" s="169" t="s">
        <v>0</v>
      </c>
      <c r="B70" s="312"/>
      <c r="C70" s="312"/>
      <c r="D70" s="308" t="s">
        <v>214</v>
      </c>
    </row>
    <row r="71" spans="1:4" ht="15.75" customHeight="1">
      <c r="A71" s="169" t="s">
        <v>219</v>
      </c>
      <c r="B71" s="312"/>
      <c r="C71" s="312"/>
      <c r="D71" s="326"/>
    </row>
    <row r="72" spans="1:4" ht="15.75" customHeight="1">
      <c r="A72" s="80" t="s">
        <v>220</v>
      </c>
      <c r="B72" s="280"/>
      <c r="C72" s="280"/>
      <c r="D72" s="326"/>
    </row>
    <row r="73" spans="1:4" ht="15.75" customHeight="1">
      <c r="A73" s="80" t="s">
        <v>18</v>
      </c>
      <c r="B73" s="290"/>
      <c r="C73" s="290"/>
      <c r="D73" s="309"/>
    </row>
    <row r="74" spans="1:4" ht="15.75" customHeight="1">
      <c r="A74" s="304" t="s">
        <v>16</v>
      </c>
      <c r="B74" s="304"/>
      <c r="C74" s="304"/>
      <c r="D74" s="305"/>
    </row>
    <row r="75" spans="1:4" ht="15.75" customHeight="1">
      <c r="A75" s="306"/>
      <c r="B75" s="306"/>
      <c r="C75" s="306"/>
      <c r="D75" s="307"/>
    </row>
    <row r="76" spans="1:4">
      <c r="A76" s="80" t="s">
        <v>17</v>
      </c>
      <c r="B76" s="335">
        <f>'Finanzierungsplan (ausfüllbar)'!E5</f>
        <v>0</v>
      </c>
      <c r="C76" s="335"/>
      <c r="D76" s="80" t="s">
        <v>156</v>
      </c>
    </row>
    <row r="77" spans="1:4" ht="15">
      <c r="A77" s="79" t="s">
        <v>19</v>
      </c>
      <c r="B77" s="82" t="s">
        <v>18</v>
      </c>
      <c r="C77" s="82" t="s">
        <v>20</v>
      </c>
      <c r="D77" s="266" t="s">
        <v>178</v>
      </c>
    </row>
    <row r="78" spans="1:4">
      <c r="A78" s="279"/>
      <c r="B78" s="93"/>
      <c r="C78" s="93"/>
      <c r="D78" s="266"/>
    </row>
    <row r="79" spans="1:4">
      <c r="A79" s="279"/>
      <c r="B79" s="94"/>
      <c r="C79" s="94"/>
      <c r="D79" s="266"/>
    </row>
    <row r="80" spans="1:4">
      <c r="A80" s="279"/>
      <c r="B80" s="94"/>
      <c r="C80" s="94"/>
      <c r="D80" s="266"/>
    </row>
    <row r="81" spans="1:5">
      <c r="A81" s="279"/>
      <c r="B81" s="94"/>
      <c r="C81" s="94"/>
      <c r="D81" s="266"/>
    </row>
    <row r="82" spans="1:5">
      <c r="A82" s="279"/>
      <c r="B82" s="94"/>
      <c r="C82" s="94"/>
      <c r="D82" s="266"/>
    </row>
    <row r="83" spans="1:5">
      <c r="A83" s="279"/>
      <c r="B83" s="94"/>
      <c r="C83" s="94"/>
      <c r="D83" s="266"/>
    </row>
    <row r="84" spans="1:5">
      <c r="A84" s="279"/>
      <c r="B84" s="94"/>
      <c r="C84" s="94"/>
      <c r="D84" s="266"/>
    </row>
    <row r="85" spans="1:5">
      <c r="A85" s="279"/>
      <c r="B85" s="94"/>
      <c r="C85" s="94"/>
      <c r="D85" s="266"/>
    </row>
    <row r="86" spans="1:5">
      <c r="A86" s="279"/>
      <c r="B86" s="94"/>
      <c r="C86" s="94"/>
      <c r="D86" s="266"/>
    </row>
    <row r="87" spans="1:5">
      <c r="A87" s="279"/>
      <c r="B87" s="94"/>
      <c r="C87" s="94"/>
      <c r="D87" s="266"/>
    </row>
    <row r="88" spans="1:5">
      <c r="A88" s="279"/>
      <c r="B88" s="94"/>
      <c r="C88" s="94"/>
      <c r="D88" s="266"/>
    </row>
    <row r="89" spans="1:5">
      <c r="A89" s="279"/>
      <c r="B89" s="94"/>
      <c r="C89" s="94"/>
      <c r="D89" s="266"/>
    </row>
    <row r="90" spans="1:5">
      <c r="A90" s="279"/>
      <c r="B90" s="94"/>
      <c r="C90" s="94"/>
      <c r="D90" s="266"/>
    </row>
    <row r="91" spans="1:5">
      <c r="A91" s="279"/>
      <c r="B91" s="94"/>
      <c r="C91" s="94"/>
      <c r="D91" s="266"/>
    </row>
    <row r="92" spans="1:5">
      <c r="A92" s="279"/>
      <c r="B92" s="94"/>
      <c r="C92" s="94"/>
      <c r="D92" s="266"/>
    </row>
    <row r="93" spans="1:5">
      <c r="A93" s="279"/>
      <c r="B93" s="94"/>
      <c r="C93" s="94"/>
      <c r="D93" s="266"/>
    </row>
    <row r="94" spans="1:5" ht="15.75" customHeight="1">
      <c r="A94" s="279"/>
      <c r="B94" s="94"/>
      <c r="C94" s="94"/>
      <c r="D94" s="266"/>
    </row>
    <row r="95" spans="1:5">
      <c r="A95" s="292"/>
      <c r="B95" s="94"/>
      <c r="C95" s="94"/>
      <c r="D95" s="266"/>
    </row>
    <row r="96" spans="1:5">
      <c r="A96" s="333" t="s">
        <v>21</v>
      </c>
      <c r="B96" s="333"/>
      <c r="C96" s="333"/>
      <c r="D96" s="83"/>
      <c r="E96" s="113"/>
    </row>
    <row r="97" spans="1:5">
      <c r="A97" s="334"/>
      <c r="B97" s="334"/>
      <c r="C97" s="334"/>
      <c r="D97" s="84"/>
      <c r="E97" s="113"/>
    </row>
    <row r="98" spans="1:5" ht="15">
      <c r="A98" s="343" t="s">
        <v>25</v>
      </c>
      <c r="B98" s="85" t="s">
        <v>26</v>
      </c>
      <c r="C98" s="86" t="s">
        <v>27</v>
      </c>
      <c r="D98" s="336" t="s">
        <v>115</v>
      </c>
      <c r="E98" s="113"/>
    </row>
    <row r="99" spans="1:5">
      <c r="A99" s="344"/>
      <c r="B99" s="87">
        <f>'Finanzierungsplan (ausfüllbar)'!E5</f>
        <v>0</v>
      </c>
      <c r="C99" s="88">
        <f>'Finanzierungsplan (ausfüllbar)'!E6</f>
        <v>0</v>
      </c>
      <c r="D99" s="337"/>
      <c r="E99" s="113"/>
    </row>
    <row r="100" spans="1:5" ht="15">
      <c r="A100" s="89" t="s">
        <v>22</v>
      </c>
      <c r="B100" s="90" t="s">
        <v>23</v>
      </c>
      <c r="C100" s="91" t="s">
        <v>24</v>
      </c>
      <c r="D100" s="345" t="s">
        <v>230</v>
      </c>
    </row>
    <row r="101" spans="1:5">
      <c r="A101" s="148" t="e">
        <f>'Finanzierungsplan (ausfüllbar)'!E7</f>
        <v>#DIV/0!</v>
      </c>
      <c r="B101" s="181"/>
      <c r="C101" s="182"/>
      <c r="D101" s="346"/>
    </row>
    <row r="102" spans="1:5" ht="15">
      <c r="A102" s="320" t="s">
        <v>43</v>
      </c>
      <c r="B102" s="320"/>
      <c r="C102" s="320"/>
      <c r="D102" s="169"/>
    </row>
    <row r="103" spans="1:5" ht="17.25" customHeight="1">
      <c r="A103" s="92" t="s">
        <v>35</v>
      </c>
      <c r="B103" s="310">
        <f>'Finanzierungsplan Druckansicht'!D14</f>
        <v>0</v>
      </c>
      <c r="C103" s="311"/>
      <c r="D103" s="336" t="s">
        <v>115</v>
      </c>
    </row>
    <row r="104" spans="1:5">
      <c r="A104" s="92" t="s">
        <v>36</v>
      </c>
      <c r="B104" s="310">
        <f>'Finanzierungsplan Druckansicht'!D18</f>
        <v>0</v>
      </c>
      <c r="C104" s="311"/>
      <c r="D104" s="337"/>
    </row>
    <row r="105" spans="1:5">
      <c r="A105" s="80" t="s">
        <v>28</v>
      </c>
      <c r="B105" s="310">
        <f>'Finanzierungsplan Druckansicht'!D22</f>
        <v>0</v>
      </c>
      <c r="C105" s="311"/>
      <c r="D105" s="337"/>
    </row>
    <row r="106" spans="1:5">
      <c r="A106" s="92" t="s">
        <v>37</v>
      </c>
      <c r="B106" s="310">
        <f>'Finanzierungsplan Druckansicht'!D26</f>
        <v>0</v>
      </c>
      <c r="C106" s="311"/>
      <c r="D106" s="337"/>
    </row>
    <row r="107" spans="1:5" ht="15" customHeight="1">
      <c r="A107" s="92" t="s">
        <v>38</v>
      </c>
      <c r="B107" s="310">
        <f>'Finanzierungsplan Druckansicht'!D29</f>
        <v>0</v>
      </c>
      <c r="C107" s="311"/>
      <c r="D107" s="337"/>
    </row>
    <row r="108" spans="1:5" ht="15" customHeight="1">
      <c r="A108" s="80" t="s">
        <v>39</v>
      </c>
      <c r="B108" s="310">
        <f>'Finanzierungsplan Druckansicht'!D32</f>
        <v>0</v>
      </c>
      <c r="C108" s="311"/>
      <c r="D108" s="337"/>
    </row>
    <row r="109" spans="1:5" ht="15" customHeight="1">
      <c r="A109" s="92" t="s">
        <v>40</v>
      </c>
      <c r="B109" s="310">
        <f>'Finanzierungsplan Druckansicht'!D35</f>
        <v>0</v>
      </c>
      <c r="C109" s="311"/>
      <c r="D109" s="337"/>
    </row>
    <row r="110" spans="1:5" ht="15" customHeight="1">
      <c r="A110" s="92" t="s">
        <v>41</v>
      </c>
      <c r="B110" s="310">
        <f>'Finanzierungsplan Druckansicht'!D38</f>
        <v>0</v>
      </c>
      <c r="C110" s="311"/>
      <c r="D110" s="337"/>
    </row>
    <row r="111" spans="1:5" ht="19.5" customHeight="1">
      <c r="A111" s="92" t="s">
        <v>42</v>
      </c>
      <c r="B111" s="310">
        <f>'Finanzierungsplan Druckansicht'!D41</f>
        <v>0</v>
      </c>
      <c r="C111" s="311"/>
      <c r="D111" s="337"/>
    </row>
    <row r="112" spans="1:5" ht="17.25" customHeight="1">
      <c r="A112" s="80" t="s">
        <v>29</v>
      </c>
      <c r="B112" s="310">
        <f>'Finanzierungsplan Druckansicht'!D44</f>
        <v>0</v>
      </c>
      <c r="C112" s="311"/>
      <c r="D112" s="337"/>
    </row>
    <row r="113" spans="1:7" ht="18" customHeight="1">
      <c r="A113" s="80" t="s">
        <v>30</v>
      </c>
      <c r="B113" s="310">
        <f>'Finanzierungsplan Druckansicht'!D49</f>
        <v>0</v>
      </c>
      <c r="C113" s="310"/>
      <c r="D113" s="337"/>
    </row>
    <row r="114" spans="1:7" ht="16.5" customHeight="1">
      <c r="A114" s="80" t="s">
        <v>31</v>
      </c>
      <c r="B114" s="310">
        <f>'Finanzierungsplan Druckansicht'!D50</f>
        <v>0</v>
      </c>
      <c r="C114" s="310"/>
      <c r="D114" s="338"/>
    </row>
    <row r="115" spans="1:7" ht="16.5" customHeight="1" thickBot="1">
      <c r="A115" s="108" t="s">
        <v>151</v>
      </c>
      <c r="B115" s="347" t="s">
        <v>159</v>
      </c>
      <c r="C115" s="348"/>
      <c r="D115" s="162" t="str">
        <f>IF(B115="Bitte auswählen","Bitte wählen Sie hier die Option JA oder NEIN aus dem Dropdown-Menü aus","")</f>
        <v>Bitte wählen Sie hier die Option JA oder NEIN aus dem Dropdown-Menü aus</v>
      </c>
      <c r="E115" s="113"/>
    </row>
    <row r="116" spans="1:7" ht="20.25" customHeight="1">
      <c r="A116" s="327" t="str">
        <f>IF(B115="Nein", "Hiermit erkläre ich, dass die Einbringungen von Eigenmitteln aus folgenden Gründen nicht möglich ist:", IF(B115="Ja", "Bitte führen Sie die eingebrachten Eigenmittel nachrichtlich auf:", ""))</f>
        <v/>
      </c>
      <c r="B116" s="329"/>
      <c r="C116" s="330"/>
      <c r="D116" s="349" t="str">
        <f>IF(B115="Nein", "Bitte begründen Sie hier kurz warum keine Eigenmittel in das Projekt eingebracht werden können.", IF(B115="Ja", "Bitte führen Sie alle eingebrachten Eigenmittel nachrichtlich auf. Geben Sie diese zusätzlich auch in den Erläuterungen zum Finanzierungsplan nachrichtlich an.", ""))</f>
        <v/>
      </c>
    </row>
    <row r="117" spans="1:7" ht="21" customHeight="1">
      <c r="A117" s="328"/>
      <c r="B117" s="331"/>
      <c r="C117" s="332"/>
      <c r="D117" s="346"/>
      <c r="E117" s="113"/>
    </row>
    <row r="118" spans="1:7" ht="30" customHeight="1">
      <c r="A118" s="109" t="s">
        <v>141</v>
      </c>
      <c r="B118" s="95"/>
      <c r="C118" s="95"/>
      <c r="D118" s="114"/>
      <c r="E118" s="113"/>
    </row>
    <row r="119" spans="1:7" ht="16.5" customHeight="1">
      <c r="A119" s="366" t="s">
        <v>142</v>
      </c>
      <c r="B119" s="359"/>
      <c r="C119" s="96" t="s">
        <v>145</v>
      </c>
      <c r="D119" s="370" t="s">
        <v>143</v>
      </c>
    </row>
    <row r="120" spans="1:7">
      <c r="A120" s="367"/>
      <c r="B120" s="360"/>
      <c r="C120" s="361"/>
      <c r="D120" s="371"/>
      <c r="E120" s="113"/>
    </row>
    <row r="121" spans="1:7" ht="15.75" customHeight="1" thickBot="1">
      <c r="A121" s="367"/>
      <c r="B121" s="360"/>
      <c r="C121" s="361"/>
      <c r="D121" s="371"/>
      <c r="G121" s="179" t="b">
        <v>0</v>
      </c>
    </row>
    <row r="122" spans="1:7">
      <c r="A122" s="368" t="str">
        <f>IF(C120&lt;&gt;"", "nur von der Zentralstelle auszufüllen", "")</f>
        <v/>
      </c>
      <c r="B122" s="364" t="str">
        <f>IF(C120&lt;&gt;"", "genehmigt am:", "")</f>
        <v/>
      </c>
      <c r="C122" s="362"/>
      <c r="D122" s="371"/>
    </row>
    <row r="123" spans="1:7" ht="30">
      <c r="A123" s="369"/>
      <c r="B123" s="365"/>
      <c r="C123" s="363"/>
      <c r="D123" s="97" t="s">
        <v>144</v>
      </c>
    </row>
    <row r="124" spans="1:7" ht="21" customHeight="1">
      <c r="A124" s="356" t="s">
        <v>164</v>
      </c>
      <c r="B124" s="356"/>
      <c r="C124" s="356"/>
      <c r="D124" s="357"/>
      <c r="E124" s="113"/>
    </row>
    <row r="125" spans="1:7" ht="33" customHeight="1">
      <c r="A125" s="117"/>
      <c r="B125" s="118"/>
      <c r="C125" s="116"/>
      <c r="D125" s="358"/>
    </row>
    <row r="126" spans="1:7" ht="15.75" customHeight="1">
      <c r="A126" s="119"/>
      <c r="B126" s="352"/>
      <c r="C126" s="352"/>
      <c r="D126" s="358"/>
    </row>
    <row r="127" spans="1:7" ht="15" customHeight="1">
      <c r="A127" s="119"/>
      <c r="B127" s="116"/>
      <c r="C127" s="117"/>
      <c r="D127" s="358"/>
    </row>
    <row r="128" spans="1:7" ht="15" customHeight="1">
      <c r="A128" s="119"/>
      <c r="B128" s="116"/>
      <c r="C128" s="117"/>
      <c r="D128" s="358"/>
    </row>
    <row r="129" spans="1:8" ht="15" customHeight="1">
      <c r="A129" s="115"/>
      <c r="B129" s="116"/>
      <c r="C129" s="116"/>
      <c r="D129" s="358"/>
    </row>
    <row r="130" spans="1:8" ht="27.75" customHeight="1">
      <c r="A130" s="353" t="s">
        <v>32</v>
      </c>
      <c r="B130" s="354"/>
      <c r="C130" s="354"/>
      <c r="D130" s="355"/>
    </row>
    <row r="131" spans="1:8" ht="12" customHeight="1">
      <c r="A131" s="350" t="s">
        <v>33</v>
      </c>
      <c r="B131" s="351"/>
      <c r="C131" s="351"/>
      <c r="D131" s="151"/>
    </row>
    <row r="132" spans="1:8" ht="18" customHeight="1">
      <c r="A132" s="350"/>
      <c r="B132" s="351"/>
      <c r="C132" s="351"/>
      <c r="D132" s="152"/>
    </row>
    <row r="133" spans="1:8">
      <c r="A133" s="153" t="s">
        <v>44</v>
      </c>
      <c r="B133" s="154"/>
      <c r="C133" s="154"/>
      <c r="D133" s="152"/>
    </row>
    <row r="134" spans="1:8">
      <c r="A134" s="244" t="s">
        <v>34</v>
      </c>
      <c r="B134" s="154"/>
      <c r="C134" s="154"/>
      <c r="D134" s="152"/>
      <c r="H134" s="120"/>
    </row>
    <row r="135" spans="1:8">
      <c r="A135" s="155"/>
      <c r="B135" s="156"/>
      <c r="C135" s="156"/>
      <c r="D135" s="157"/>
    </row>
    <row r="136" spans="1:8"/>
    <row r="137" spans="1:8"/>
    <row r="138" spans="1:8"/>
    <row r="139" spans="1:8"/>
    <row r="140" spans="1:8"/>
    <row r="141" spans="1:8"/>
    <row r="142" spans="1:8"/>
    <row r="143" spans="1:8"/>
    <row r="144" spans="1:8" ht="15.75" thickBot="1">
      <c r="A144" s="140"/>
      <c r="B144" s="122"/>
      <c r="C144" s="141"/>
    </row>
    <row r="145" spans="1:4">
      <c r="A145" s="123" t="s">
        <v>45</v>
      </c>
      <c r="C145" s="124" t="s">
        <v>50</v>
      </c>
    </row>
    <row r="146" spans="1:4" ht="15">
      <c r="A146" s="121"/>
    </row>
    <row r="147" spans="1:4" ht="15">
      <c r="A147" s="121"/>
    </row>
    <row r="148" spans="1:4" ht="15">
      <c r="A148" s="121"/>
    </row>
    <row r="149" spans="1:4" ht="15">
      <c r="A149" s="121" t="s">
        <v>46</v>
      </c>
    </row>
    <row r="150" spans="1:4">
      <c r="A150" s="125" t="s">
        <v>47</v>
      </c>
    </row>
    <row r="151" spans="1:4" ht="14.25" customHeight="1">
      <c r="A151" s="125" t="s">
        <v>48</v>
      </c>
      <c r="B151" s="126"/>
      <c r="C151" s="126"/>
    </row>
    <row r="152" spans="1:4">
      <c r="A152" s="125" t="s">
        <v>49</v>
      </c>
    </row>
    <row r="153" spans="1:4"/>
    <row r="154" spans="1:4">
      <c r="A154" s="160">
        <v>45644</v>
      </c>
    </row>
    <row r="155" spans="1:4">
      <c r="A155" s="161" t="s">
        <v>238</v>
      </c>
    </row>
    <row r="156" spans="1:4">
      <c r="A156" s="257" t="str">
        <f>A155 &amp; " - Erstellungsdatum: " &amp; TEXT(A154, "TT.MM.JJJJ")</f>
        <v>Version 1.2 - Erstellungsdatum: 18.12.2024</v>
      </c>
      <c r="B156" s="176"/>
      <c r="C156" s="176"/>
      <c r="D156" s="177"/>
    </row>
    <row r="157" spans="1:4"/>
    <row r="167" spans="5:12" ht="20.25" hidden="1" customHeight="1"/>
    <row r="168" spans="5:12" ht="15" hidden="1" customHeight="1"/>
    <row r="169" spans="5:12" ht="19.5" hidden="1" customHeight="1"/>
    <row r="170" spans="5:12" ht="19.5" hidden="1" customHeight="1"/>
    <row r="171" spans="5:12" ht="34.5" hidden="1" customHeight="1"/>
    <row r="172" spans="5:12" ht="17.25" hidden="1" customHeight="1"/>
    <row r="175" spans="5:12" ht="65.25" hidden="1" customHeight="1">
      <c r="E175" s="127"/>
      <c r="F175" s="127"/>
      <c r="G175" s="127"/>
      <c r="H175" s="127"/>
      <c r="I175" s="127"/>
      <c r="J175" s="127"/>
      <c r="K175" s="127"/>
      <c r="L175" s="127"/>
    </row>
  </sheetData>
  <sheetProtection algorithmName="SHA-512" hashValue="sZ3X6wC3m4nBVSAnsUC1Q5sV0w+8BPwGw8YS+VX/Qa/TGVW0zBTQTilGAhZ1Q7SBIkO06C4Aebo9Bln7xJuwoA==" saltValue="+4sj7K4wTwW6pI5ss3WDEg==" spinCount="100000" sheet="1" objects="1" scenarios="1"/>
  <mergeCells count="110">
    <mergeCell ref="B104:C104"/>
    <mergeCell ref="D98:D99"/>
    <mergeCell ref="A131:C132"/>
    <mergeCell ref="B126:C126"/>
    <mergeCell ref="A130:D130"/>
    <mergeCell ref="A124:D124"/>
    <mergeCell ref="D125:D129"/>
    <mergeCell ref="B119:B121"/>
    <mergeCell ref="C120:C121"/>
    <mergeCell ref="C122:C123"/>
    <mergeCell ref="B122:B123"/>
    <mergeCell ref="A119:A121"/>
    <mergeCell ref="A122:A123"/>
    <mergeCell ref="D119:D122"/>
    <mergeCell ref="B64:C64"/>
    <mergeCell ref="D70:D73"/>
    <mergeCell ref="A116:A117"/>
    <mergeCell ref="B116:C117"/>
    <mergeCell ref="B110:C110"/>
    <mergeCell ref="B111:C111"/>
    <mergeCell ref="B112:C112"/>
    <mergeCell ref="B107:C107"/>
    <mergeCell ref="B108:C108"/>
    <mergeCell ref="B109:C109"/>
    <mergeCell ref="D77:D95"/>
    <mergeCell ref="A96:C97"/>
    <mergeCell ref="B106:C106"/>
    <mergeCell ref="B76:C76"/>
    <mergeCell ref="D103:D114"/>
    <mergeCell ref="B113:C113"/>
    <mergeCell ref="A68:D69"/>
    <mergeCell ref="B72:C72"/>
    <mergeCell ref="A98:A99"/>
    <mergeCell ref="B103:C103"/>
    <mergeCell ref="D100:D101"/>
    <mergeCell ref="B115:C115"/>
    <mergeCell ref="D116:D117"/>
    <mergeCell ref="B114:C114"/>
    <mergeCell ref="B73:C73"/>
    <mergeCell ref="B47:C47"/>
    <mergeCell ref="A78:A95"/>
    <mergeCell ref="A53:A54"/>
    <mergeCell ref="B105:C105"/>
    <mergeCell ref="B70:C70"/>
    <mergeCell ref="B71:C71"/>
    <mergeCell ref="B49:C49"/>
    <mergeCell ref="D53:D54"/>
    <mergeCell ref="C53:C54"/>
    <mergeCell ref="B53:B54"/>
    <mergeCell ref="B56:C56"/>
    <mergeCell ref="B57:C57"/>
    <mergeCell ref="B58:C58"/>
    <mergeCell ref="B59:C59"/>
    <mergeCell ref="B60:C60"/>
    <mergeCell ref="B55:C55"/>
    <mergeCell ref="A102:C102"/>
    <mergeCell ref="A74:D75"/>
    <mergeCell ref="B67:C67"/>
    <mergeCell ref="B62:C62"/>
    <mergeCell ref="B65:C65"/>
    <mergeCell ref="B66:C66"/>
    <mergeCell ref="B63:C63"/>
    <mergeCell ref="D3:D5"/>
    <mergeCell ref="B24:C24"/>
    <mergeCell ref="B41:C41"/>
    <mergeCell ref="B42:C42"/>
    <mergeCell ref="B43:C43"/>
    <mergeCell ref="B37:C37"/>
    <mergeCell ref="B38:C38"/>
    <mergeCell ref="D30:D34"/>
    <mergeCell ref="D37:D43"/>
    <mergeCell ref="B22:C22"/>
    <mergeCell ref="B33:C33"/>
    <mergeCell ref="B25:C25"/>
    <mergeCell ref="B30:C30"/>
    <mergeCell ref="B31:C31"/>
    <mergeCell ref="B21:C21"/>
    <mergeCell ref="B16:C16"/>
    <mergeCell ref="B18:C18"/>
    <mergeCell ref="B20:C20"/>
    <mergeCell ref="B17:C17"/>
    <mergeCell ref="B32:C32"/>
    <mergeCell ref="B19:C19"/>
    <mergeCell ref="B26:C27"/>
    <mergeCell ref="A28:D29"/>
    <mergeCell ref="A14:D15"/>
    <mergeCell ref="A26:A27"/>
    <mergeCell ref="A44:A45"/>
    <mergeCell ref="B50:C50"/>
    <mergeCell ref="A10:A11"/>
    <mergeCell ref="B9:C11"/>
    <mergeCell ref="D9:D11"/>
    <mergeCell ref="C35:C36"/>
    <mergeCell ref="B44:B45"/>
    <mergeCell ref="C44:C45"/>
    <mergeCell ref="B23:C23"/>
    <mergeCell ref="A12:A13"/>
    <mergeCell ref="B12:C13"/>
    <mergeCell ref="D12:D13"/>
    <mergeCell ref="D46:D52"/>
    <mergeCell ref="B34:C34"/>
    <mergeCell ref="D35:D36"/>
    <mergeCell ref="A35:A36"/>
    <mergeCell ref="B35:B36"/>
    <mergeCell ref="B40:C40"/>
    <mergeCell ref="B51:C51"/>
    <mergeCell ref="B52:C52"/>
    <mergeCell ref="B46:C46"/>
    <mergeCell ref="B48:C48"/>
    <mergeCell ref="B39:C39"/>
  </mergeCells>
  <conditionalFormatting sqref="A101">
    <cfRule type="expression" dxfId="16" priority="1">
      <formula>ISERROR(A101)</formula>
    </cfRule>
    <cfRule type="expression" dxfId="15" priority="2">
      <formula>B101+C101&gt;A101</formula>
    </cfRule>
  </conditionalFormatting>
  <conditionalFormatting sqref="A116:A117 D116:D117">
    <cfRule type="containsBlanks" dxfId="14" priority="7">
      <formula>LEN(TRIM(A116))=0</formula>
    </cfRule>
  </conditionalFormatting>
  <conditionalFormatting sqref="D35:D36">
    <cfRule type="expression" dxfId="13" priority="3">
      <formula>OR(G35=2, G35=3, G35=4, G35=5)</formula>
    </cfRule>
  </conditionalFormatting>
  <conditionalFormatting sqref="D115">
    <cfRule type="notContainsBlanks" dxfId="12" priority="8">
      <formula>LEN(TRIM(D115))&gt;0</formula>
    </cfRule>
  </conditionalFormatting>
  <dataValidations count="4">
    <dataValidation type="list" allowBlank="1" showInputMessage="1" showErrorMessage="1" sqref="B115:C115" xr:uid="{E14D8265-7B11-4212-8F3F-5AD2ACCC32FA}">
      <formula1>$F$1:$F$3</formula1>
    </dataValidation>
    <dataValidation type="list" allowBlank="1" showInputMessage="1" showErrorMessage="1" sqref="B37:C37 B46:C46 B55:C55 B62:C62" xr:uid="{B53CAB21-2134-4ECB-9AAE-A11B35E91AB0}">
      <formula1>$I$1:$I$4</formula1>
    </dataValidation>
    <dataValidation type="list" allowBlank="1" showInputMessage="1" showErrorMessage="1" sqref="B58:C58 B65:C65 B50:C50 B41:C41" xr:uid="{586C509D-624B-4953-9ED2-7E13F61FE57F}">
      <formula1>$G$1:$G$5</formula1>
    </dataValidation>
    <dataValidation type="custom" allowBlank="1" showInputMessage="1" showErrorMessage="1" errorTitle="Fehlerhafte Eingabe" error="Hier soll nur der Straßenname eingegeben werden. Löschen Sie ggf. angegebene Hausnummern." sqref="B18:C18" xr:uid="{C8D4A8EF-79BF-4005-980F-F1EE9F85D74B}">
      <formula1>ISTEXT(B18)</formula1>
    </dataValidation>
  </dataValidations>
  <hyperlinks>
    <hyperlink ref="D6" r:id="rId1" xr:uid="{8756DDEE-2E22-4AF8-972F-22F330ED0EC6}"/>
    <hyperlink ref="B26:C27" location="'Ergänzungen des Trägers'!A1" display="Bitte nehmen Sie diese Angaben auf dem Tabellenblatt &quot;Ergänzungen des Trägers&quot; vor" xr:uid="{ABE59C1C-4B74-47B2-AA5F-112CE93D4E7C}"/>
    <hyperlink ref="A134" r:id="rId2" xr:uid="{1E82683A-87E3-4F23-A6EC-5AD3C7B5800F}"/>
  </hyperlinks>
  <pageMargins left="0.7" right="0.7" top="0.78740157499999996" bottom="0.78740157499999996" header="0.3" footer="0.3"/>
  <pageSetup paperSize="9" scale="85" fitToHeight="0" orientation="portrait" verticalDpi="0" r:id="rId3"/>
  <rowBreaks count="3" manualBreakCount="3">
    <brk id="52" max="2" man="1"/>
    <brk id="95" max="2" man="1"/>
    <brk id="117" max="2" man="1"/>
  </rowBreaks>
  <colBreaks count="1" manualBreakCount="1">
    <brk id="4"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043" r:id="rId6" name="Check Box 19">
              <controlPr defaultSize="0" autoFill="0" autoLine="0" autoPict="0">
                <anchor moveWithCells="1">
                  <from>
                    <xdr:col>0</xdr:col>
                    <xdr:colOff>0</xdr:colOff>
                    <xdr:row>123</xdr:row>
                    <xdr:rowOff>219075</xdr:rowOff>
                  </from>
                  <to>
                    <xdr:col>0</xdr:col>
                    <xdr:colOff>2905125</xdr:colOff>
                    <xdr:row>124</xdr:row>
                    <xdr:rowOff>238125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0</xdr:col>
                    <xdr:colOff>0</xdr:colOff>
                    <xdr:row>124</xdr:row>
                    <xdr:rowOff>152400</xdr:rowOff>
                  </from>
                  <to>
                    <xdr:col>2</xdr:col>
                    <xdr:colOff>2105025</xdr:colOff>
                    <xdr:row>125</xdr:row>
                    <xdr:rowOff>38100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0</xdr:col>
                    <xdr:colOff>0</xdr:colOff>
                    <xdr:row>125</xdr:row>
                    <xdr:rowOff>0</xdr:rowOff>
                  </from>
                  <to>
                    <xdr:col>0</xdr:col>
                    <xdr:colOff>1190625</xdr:colOff>
                    <xdr:row>126</xdr:row>
                    <xdr:rowOff>9525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0</xdr:col>
                    <xdr:colOff>1095375</xdr:colOff>
                    <xdr:row>124</xdr:row>
                    <xdr:rowOff>323850</xdr:rowOff>
                  </from>
                  <to>
                    <xdr:col>0</xdr:col>
                    <xdr:colOff>1562100</xdr:colOff>
                    <xdr:row>126</xdr:row>
                    <xdr:rowOff>85725</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0</xdr:col>
                    <xdr:colOff>1533525</xdr:colOff>
                    <xdr:row>125</xdr:row>
                    <xdr:rowOff>0</xdr:rowOff>
                  </from>
                  <to>
                    <xdr:col>0</xdr:col>
                    <xdr:colOff>2047875</xdr:colOff>
                    <xdr:row>125</xdr:row>
                    <xdr:rowOff>190500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0</xdr:col>
                    <xdr:colOff>1962150</xdr:colOff>
                    <xdr:row>124</xdr:row>
                    <xdr:rowOff>371475</xdr:rowOff>
                  </from>
                  <to>
                    <xdr:col>1</xdr:col>
                    <xdr:colOff>1181100</xdr:colOff>
                    <xdr:row>126</xdr:row>
                    <xdr:rowOff>38100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0</xdr:col>
                    <xdr:colOff>0</xdr:colOff>
                    <xdr:row>125</xdr:row>
                    <xdr:rowOff>142875</xdr:rowOff>
                  </from>
                  <to>
                    <xdr:col>2</xdr:col>
                    <xdr:colOff>2105025</xdr:colOff>
                    <xdr:row>127</xdr:row>
                    <xdr:rowOff>57150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0</xdr:col>
                    <xdr:colOff>0</xdr:colOff>
                    <xdr:row>126</xdr:row>
                    <xdr:rowOff>133350</xdr:rowOff>
                  </from>
                  <to>
                    <xdr:col>2</xdr:col>
                    <xdr:colOff>2105025</xdr:colOff>
                    <xdr:row>128</xdr:row>
                    <xdr:rowOff>57150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0</xdr:col>
                    <xdr:colOff>0</xdr:colOff>
                    <xdr:row>127</xdr:row>
                    <xdr:rowOff>123825</xdr:rowOff>
                  </from>
                  <to>
                    <xdr:col>2</xdr:col>
                    <xdr:colOff>1133475</xdr:colOff>
                    <xdr:row>129</xdr:row>
                    <xdr:rowOff>57150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0</xdr:col>
                    <xdr:colOff>0</xdr:colOff>
                    <xdr:row>135</xdr:row>
                    <xdr:rowOff>95250</xdr:rowOff>
                  </from>
                  <to>
                    <xdr:col>2</xdr:col>
                    <xdr:colOff>1409700</xdr:colOff>
                    <xdr:row>137</xdr:row>
                    <xdr:rowOff>95250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0</xdr:col>
                    <xdr:colOff>0</xdr:colOff>
                    <xdr:row>137</xdr:row>
                    <xdr:rowOff>95250</xdr:rowOff>
                  </from>
                  <to>
                    <xdr:col>1</xdr:col>
                    <xdr:colOff>1781175</xdr:colOff>
                    <xdr:row>139</xdr:row>
                    <xdr:rowOff>95250</xdr:rowOff>
                  </to>
                </anchor>
              </controlPr>
            </control>
          </mc:Choice>
        </mc:AlternateContent>
        <mc:AlternateContent xmlns:mc="http://schemas.openxmlformats.org/markup-compatibility/2006">
          <mc:Choice Requires="x14">
            <control shapeId="1056" r:id="rId17" name="Check Box 32">
              <controlPr locked="0" defaultSize="0" autoFill="0" autoLine="0" autoPict="0">
                <anchor moveWithCells="1">
                  <from>
                    <xdr:col>1</xdr:col>
                    <xdr:colOff>0</xdr:colOff>
                    <xdr:row>119</xdr:row>
                    <xdr:rowOff>95250</xdr:rowOff>
                  </from>
                  <to>
                    <xdr:col>1</xdr:col>
                    <xdr:colOff>1190625</xdr:colOff>
                    <xdr:row>120</xdr:row>
                    <xdr:rowOff>114300</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1</xdr:col>
                    <xdr:colOff>409575</xdr:colOff>
                    <xdr:row>148</xdr:row>
                    <xdr:rowOff>180975</xdr:rowOff>
                  </from>
                  <to>
                    <xdr:col>1</xdr:col>
                    <xdr:colOff>1600200</xdr:colOff>
                    <xdr:row>150</xdr:row>
                    <xdr:rowOff>9525</xdr:rowOff>
                  </to>
                </anchor>
              </controlPr>
            </control>
          </mc:Choice>
        </mc:AlternateContent>
        <mc:AlternateContent xmlns:mc="http://schemas.openxmlformats.org/markup-compatibility/2006">
          <mc:Choice Requires="x14">
            <control shapeId="1064" r:id="rId19" name="Check Box 40">
              <controlPr defaultSize="0" autoFill="0" autoLine="0" autoPict="0">
                <anchor moveWithCells="1">
                  <from>
                    <xdr:col>1</xdr:col>
                    <xdr:colOff>1009650</xdr:colOff>
                    <xdr:row>148</xdr:row>
                    <xdr:rowOff>180975</xdr:rowOff>
                  </from>
                  <to>
                    <xdr:col>2</xdr:col>
                    <xdr:colOff>409575</xdr:colOff>
                    <xdr:row>150</xdr:row>
                    <xdr:rowOff>9525</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1</xdr:col>
                    <xdr:colOff>409575</xdr:colOff>
                    <xdr:row>149</xdr:row>
                    <xdr:rowOff>180975</xdr:rowOff>
                  </from>
                  <to>
                    <xdr:col>1</xdr:col>
                    <xdr:colOff>1600200</xdr:colOff>
                    <xdr:row>151</xdr:row>
                    <xdr:rowOff>19050</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1</xdr:col>
                    <xdr:colOff>1009650</xdr:colOff>
                    <xdr:row>150</xdr:row>
                    <xdr:rowOff>0</xdr:rowOff>
                  </from>
                  <to>
                    <xdr:col>2</xdr:col>
                    <xdr:colOff>409575</xdr:colOff>
                    <xdr:row>151</xdr:row>
                    <xdr:rowOff>28575</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1</xdr:col>
                    <xdr:colOff>409575</xdr:colOff>
                    <xdr:row>151</xdr:row>
                    <xdr:rowOff>0</xdr:rowOff>
                  </from>
                  <to>
                    <xdr:col>1</xdr:col>
                    <xdr:colOff>1600200</xdr:colOff>
                    <xdr:row>152</xdr:row>
                    <xdr:rowOff>19050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1</xdr:col>
                    <xdr:colOff>1009650</xdr:colOff>
                    <xdr:row>151</xdr:row>
                    <xdr:rowOff>19050</xdr:rowOff>
                  </from>
                  <to>
                    <xdr:col>2</xdr:col>
                    <xdr:colOff>409575</xdr:colOff>
                    <xdr:row>152</xdr:row>
                    <xdr:rowOff>38100</xdr:rowOff>
                  </to>
                </anchor>
              </controlPr>
            </control>
          </mc:Choice>
        </mc:AlternateContent>
        <mc:AlternateContent xmlns:mc="http://schemas.openxmlformats.org/markup-compatibility/2006">
          <mc:Choice Requires="x14">
            <control shapeId="1082" r:id="rId24" name="Option Button 58">
              <controlPr locked="0" defaultSize="0" print="0" autoFill="0" autoLine="0" autoPict="0">
                <anchor moveWithCells="1">
                  <from>
                    <xdr:col>3</xdr:col>
                    <xdr:colOff>5886450</xdr:colOff>
                    <xdr:row>154</xdr:row>
                    <xdr:rowOff>171450</xdr:rowOff>
                  </from>
                  <to>
                    <xdr:col>4</xdr:col>
                    <xdr:colOff>76200</xdr:colOff>
                    <xdr:row>156</xdr:row>
                    <xdr:rowOff>9525</xdr:rowOff>
                  </to>
                </anchor>
              </controlPr>
            </control>
          </mc:Choice>
        </mc:AlternateContent>
        <mc:AlternateContent xmlns:mc="http://schemas.openxmlformats.org/markup-compatibility/2006">
          <mc:Choice Requires="x14">
            <control shapeId="1084" r:id="rId25" name="Option Button 60">
              <controlPr locked="0" defaultSize="0" autoFill="0" autoLine="0" autoPict="0">
                <anchor moveWithCells="1">
                  <from>
                    <xdr:col>1</xdr:col>
                    <xdr:colOff>38100</xdr:colOff>
                    <xdr:row>34</xdr:row>
                    <xdr:rowOff>114300</xdr:rowOff>
                  </from>
                  <to>
                    <xdr:col>1</xdr:col>
                    <xdr:colOff>1362075</xdr:colOff>
                    <xdr:row>35</xdr:row>
                    <xdr:rowOff>180975</xdr:rowOff>
                  </to>
                </anchor>
              </controlPr>
            </control>
          </mc:Choice>
        </mc:AlternateContent>
        <mc:AlternateContent xmlns:mc="http://schemas.openxmlformats.org/markup-compatibility/2006">
          <mc:Choice Requires="x14">
            <control shapeId="1085" r:id="rId26" name="Option Button 61">
              <controlPr locked="0" defaultSize="0" autoFill="0" autoLine="0" autoPict="0">
                <anchor moveWithCells="1">
                  <from>
                    <xdr:col>1</xdr:col>
                    <xdr:colOff>38100</xdr:colOff>
                    <xdr:row>43</xdr:row>
                    <xdr:rowOff>114300</xdr:rowOff>
                  </from>
                  <to>
                    <xdr:col>1</xdr:col>
                    <xdr:colOff>1362075</xdr:colOff>
                    <xdr:row>44</xdr:row>
                    <xdr:rowOff>180975</xdr:rowOff>
                  </to>
                </anchor>
              </controlPr>
            </control>
          </mc:Choice>
        </mc:AlternateContent>
        <mc:AlternateContent xmlns:mc="http://schemas.openxmlformats.org/markup-compatibility/2006">
          <mc:Choice Requires="x14">
            <control shapeId="1086" r:id="rId27" name="Option Button 62">
              <controlPr locked="0" defaultSize="0" autoFill="0" autoLine="0" autoPict="0">
                <anchor moveWithCells="1">
                  <from>
                    <xdr:col>1</xdr:col>
                    <xdr:colOff>38100</xdr:colOff>
                    <xdr:row>52</xdr:row>
                    <xdr:rowOff>114300</xdr:rowOff>
                  </from>
                  <to>
                    <xdr:col>1</xdr:col>
                    <xdr:colOff>1362075</xdr:colOff>
                    <xdr:row>53</xdr:row>
                    <xdr:rowOff>180975</xdr:rowOff>
                  </to>
                </anchor>
              </controlPr>
            </control>
          </mc:Choice>
        </mc:AlternateContent>
        <mc:AlternateContent xmlns:mc="http://schemas.openxmlformats.org/markup-compatibility/2006">
          <mc:Choice Requires="x14">
            <control shapeId="1087" r:id="rId28" name="Option Button 63">
              <controlPr locked="0" defaultSize="0" autoFill="0" autoLine="0" autoPict="0">
                <anchor moveWithCells="1">
                  <from>
                    <xdr:col>1</xdr:col>
                    <xdr:colOff>19050</xdr:colOff>
                    <xdr:row>59</xdr:row>
                    <xdr:rowOff>161925</xdr:rowOff>
                  </from>
                  <to>
                    <xdr:col>1</xdr:col>
                    <xdr:colOff>1343025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AA3C9-67F8-4CA1-9E84-73BC9CF30DC8}">
  <sheetPr codeName="Tabelle2">
    <pageSetUpPr fitToPage="1"/>
  </sheetPr>
  <dimension ref="A1:XFC93"/>
  <sheetViews>
    <sheetView showGridLines="0" topLeftCell="A76" zoomScaleNormal="100" zoomScaleSheetLayoutView="106" workbookViewId="0">
      <selection activeCell="B63" sqref="B63:C67"/>
    </sheetView>
  </sheetViews>
  <sheetFormatPr baseColWidth="10" defaultColWidth="0" defaultRowHeight="13.9" customHeight="1" zeroHeight="1"/>
  <cols>
    <col min="1" max="1" width="36.25" style="197" customWidth="1"/>
    <col min="2" max="2" width="33.875" style="197" customWidth="1"/>
    <col min="3" max="3" width="30.75" style="197" customWidth="1"/>
    <col min="4" max="4" width="73.375" style="197" customWidth="1"/>
    <col min="5" max="16382" width="6" hidden="1"/>
    <col min="16383" max="16383" width="30.125" hidden="1"/>
    <col min="16384" max="16384" width="13.75" hidden="1"/>
  </cols>
  <sheetData>
    <row r="1" spans="1:7" ht="13.9" customHeight="1" thickBot="1">
      <c r="A1" s="98"/>
      <c r="B1" s="99" t="s">
        <v>52</v>
      </c>
      <c r="C1" s="98"/>
      <c r="D1" s="98"/>
      <c r="G1" s="139" t="s">
        <v>159</v>
      </c>
    </row>
    <row r="2" spans="1:7" ht="13.9" customHeight="1">
      <c r="A2" s="98"/>
      <c r="B2" s="100" t="s">
        <v>53</v>
      </c>
      <c r="C2" s="98"/>
      <c r="D2" s="98"/>
      <c r="G2" s="128">
        <v>1</v>
      </c>
    </row>
    <row r="3" spans="1:7" ht="13.9" customHeight="1">
      <c r="A3" s="98"/>
      <c r="B3" s="100" t="s">
        <v>54</v>
      </c>
      <c r="C3" s="98"/>
      <c r="D3" s="98"/>
      <c r="G3" s="129">
        <v>2</v>
      </c>
    </row>
    <row r="4" spans="1:7" ht="13.9" customHeight="1">
      <c r="A4" s="98"/>
      <c r="B4" s="98"/>
      <c r="C4" s="98"/>
      <c r="D4" s="98"/>
      <c r="G4" s="129">
        <v>3</v>
      </c>
    </row>
    <row r="5" spans="1:7" ht="13.9" customHeight="1">
      <c r="A5" s="98"/>
      <c r="B5" s="98"/>
      <c r="C5" s="98"/>
      <c r="D5" s="98"/>
      <c r="G5" s="129">
        <v>4</v>
      </c>
    </row>
    <row r="6" spans="1:7" ht="13.9" customHeight="1">
      <c r="A6" s="101" t="s">
        <v>137</v>
      </c>
      <c r="B6" s="101"/>
      <c r="C6" s="101"/>
      <c r="D6" s="101" t="s">
        <v>118</v>
      </c>
      <c r="G6" s="129">
        <v>5</v>
      </c>
    </row>
    <row r="7" spans="1:7" ht="13.9" customHeight="1">
      <c r="A7" s="387"/>
      <c r="B7" s="387"/>
      <c r="C7" s="387"/>
      <c r="D7" s="131" t="s">
        <v>199</v>
      </c>
      <c r="G7" s="129">
        <v>6</v>
      </c>
    </row>
    <row r="8" spans="1:7" ht="13.9" customHeight="1">
      <c r="A8" s="388"/>
      <c r="B8" s="388"/>
      <c r="C8" s="388"/>
      <c r="D8" s="131" t="s">
        <v>170</v>
      </c>
      <c r="G8" s="129">
        <v>7</v>
      </c>
    </row>
    <row r="9" spans="1:7" ht="13.9" customHeight="1">
      <c r="A9" s="170" t="s">
        <v>138</v>
      </c>
      <c r="B9" s="391">
        <f>Basisdaten!B16</f>
        <v>0</v>
      </c>
      <c r="C9" s="391"/>
      <c r="D9" s="87"/>
      <c r="G9" s="129"/>
    </row>
    <row r="10" spans="1:7" ht="72" customHeight="1">
      <c r="A10" s="105" t="s">
        <v>139</v>
      </c>
      <c r="B10" s="415" t="b">
        <v>1</v>
      </c>
      <c r="C10" s="416"/>
      <c r="D10" s="110" t="s">
        <v>152</v>
      </c>
      <c r="G10" s="129">
        <v>8</v>
      </c>
    </row>
    <row r="11" spans="1:7" ht="37.9" customHeight="1" thickBot="1">
      <c r="A11" s="104" t="s">
        <v>231</v>
      </c>
      <c r="B11" s="413" t="s">
        <v>159</v>
      </c>
      <c r="C11" s="414"/>
      <c r="D11" s="389" t="s">
        <v>146</v>
      </c>
      <c r="G11" s="129">
        <v>9</v>
      </c>
    </row>
    <row r="12" spans="1:7" ht="13.9" customHeight="1" thickBot="1">
      <c r="A12" s="426" t="str">
        <f>IF(B11="Nein", "Das Modul ´Werte und Zusammenleben´ wird aus folgenden Gründen nicht als Querschnittsmodul unterrichtet:", IF(B103="Ja","", ""))</f>
        <v/>
      </c>
      <c r="B12" s="405"/>
      <c r="C12" s="423"/>
      <c r="D12" s="372"/>
      <c r="G12" s="130">
        <v>10</v>
      </c>
    </row>
    <row r="13" spans="1:7" ht="13.9" customHeight="1">
      <c r="A13" s="427"/>
      <c r="B13" s="383"/>
      <c r="C13" s="424"/>
      <c r="D13" s="372"/>
    </row>
    <row r="14" spans="1:7" ht="13.9" customHeight="1">
      <c r="A14" s="427"/>
      <c r="B14" s="383"/>
      <c r="C14" s="424"/>
      <c r="D14" s="372"/>
    </row>
    <row r="15" spans="1:7" ht="13.9" customHeight="1">
      <c r="A15" s="427"/>
      <c r="B15" s="383"/>
      <c r="C15" s="424"/>
      <c r="D15" s="390"/>
    </row>
    <row r="16" spans="1:7" ht="13.9" customHeight="1">
      <c r="A16" s="389" t="s">
        <v>116</v>
      </c>
      <c r="B16" s="428"/>
      <c r="C16" s="429"/>
      <c r="D16" s="401" t="s">
        <v>149</v>
      </c>
    </row>
    <row r="17" spans="1:11" ht="13.9" customHeight="1">
      <c r="A17" s="372"/>
      <c r="B17" s="420"/>
      <c r="C17" s="421"/>
      <c r="D17" s="401"/>
      <c r="K17" s="73"/>
    </row>
    <row r="18" spans="1:11" ht="13.9" customHeight="1">
      <c r="A18" s="372"/>
      <c r="B18" s="420"/>
      <c r="C18" s="421"/>
      <c r="D18" s="401"/>
      <c r="K18" s="74"/>
    </row>
    <row r="19" spans="1:11" ht="13.9" customHeight="1">
      <c r="A19" s="372"/>
      <c r="B19" s="420"/>
      <c r="C19" s="421"/>
      <c r="D19" s="401"/>
      <c r="K19" s="74"/>
    </row>
    <row r="20" spans="1:11" ht="13.9" customHeight="1">
      <c r="A20" s="372"/>
      <c r="B20" s="420"/>
      <c r="C20" s="421"/>
      <c r="D20" s="401"/>
      <c r="K20" s="74"/>
    </row>
    <row r="21" spans="1:11" ht="13.9" customHeight="1">
      <c r="A21" s="372"/>
      <c r="B21" s="420"/>
      <c r="C21" s="421"/>
      <c r="D21" s="401"/>
      <c r="K21" s="74"/>
    </row>
    <row r="22" spans="1:11" ht="13.9" customHeight="1">
      <c r="A22" s="372"/>
      <c r="B22" s="420"/>
      <c r="C22" s="421"/>
      <c r="D22" s="401"/>
      <c r="K22" s="74"/>
    </row>
    <row r="23" spans="1:11" ht="13.9" customHeight="1">
      <c r="A23" s="372"/>
      <c r="B23" s="420"/>
      <c r="C23" s="421"/>
      <c r="D23" s="401"/>
      <c r="K23" s="75"/>
    </row>
    <row r="24" spans="1:11" ht="13.9" customHeight="1">
      <c r="A24" s="372"/>
      <c r="B24" s="420"/>
      <c r="C24" s="421"/>
      <c r="D24" s="401"/>
      <c r="K24" s="74"/>
    </row>
    <row r="25" spans="1:11" ht="13.9" customHeight="1">
      <c r="A25" s="372"/>
      <c r="B25" s="420"/>
      <c r="C25" s="421"/>
      <c r="D25" s="401"/>
      <c r="K25" s="74"/>
    </row>
    <row r="26" spans="1:11" ht="13.9" customHeight="1" thickBot="1">
      <c r="A26" s="430"/>
      <c r="B26" s="431"/>
      <c r="C26" s="432"/>
      <c r="D26" s="417"/>
      <c r="K26" s="74"/>
    </row>
    <row r="27" spans="1:11" ht="13.9" customHeight="1">
      <c r="A27" s="390" t="s">
        <v>117</v>
      </c>
      <c r="B27" s="405"/>
      <c r="C27" s="423"/>
      <c r="D27" s="390" t="s">
        <v>119</v>
      </c>
      <c r="K27" s="74"/>
    </row>
    <row r="28" spans="1:11" ht="13.9" customHeight="1">
      <c r="A28" s="401"/>
      <c r="B28" s="383"/>
      <c r="C28" s="424"/>
      <c r="D28" s="401"/>
      <c r="K28" s="74"/>
    </row>
    <row r="29" spans="1:11" ht="13.9" customHeight="1">
      <c r="A29" s="401"/>
      <c r="B29" s="383"/>
      <c r="C29" s="424"/>
      <c r="D29" s="401"/>
      <c r="K29" s="74"/>
    </row>
    <row r="30" spans="1:11" ht="13.9" customHeight="1">
      <c r="A30" s="401"/>
      <c r="B30" s="383"/>
      <c r="C30" s="424"/>
      <c r="D30" s="401"/>
      <c r="K30" s="74"/>
    </row>
    <row r="31" spans="1:11" ht="13.9" customHeight="1">
      <c r="A31" s="401"/>
      <c r="B31" s="383"/>
      <c r="C31" s="424"/>
      <c r="D31" s="401"/>
      <c r="K31" s="74"/>
    </row>
    <row r="32" spans="1:11" ht="13.9" customHeight="1">
      <c r="A32" s="389"/>
      <c r="B32" s="406"/>
      <c r="C32" s="433"/>
      <c r="D32" s="389"/>
      <c r="K32" s="74"/>
    </row>
    <row r="33" spans="1:11" ht="13.9" customHeight="1">
      <c r="A33" s="401" t="s">
        <v>120</v>
      </c>
      <c r="B33" s="420"/>
      <c r="C33" s="420"/>
      <c r="D33" s="422" t="s">
        <v>153</v>
      </c>
      <c r="K33" s="74"/>
    </row>
    <row r="34" spans="1:11" ht="13.9" customHeight="1">
      <c r="A34" s="401"/>
      <c r="B34" s="420"/>
      <c r="C34" s="420"/>
      <c r="D34" s="422"/>
      <c r="K34" s="74"/>
    </row>
    <row r="35" spans="1:11" ht="18.75" customHeight="1">
      <c r="A35" s="401"/>
      <c r="B35" s="420"/>
      <c r="C35" s="420"/>
      <c r="D35" s="422"/>
    </row>
    <row r="36" spans="1:11" ht="15" customHeight="1">
      <c r="A36" s="107" t="s">
        <v>121</v>
      </c>
      <c r="B36" s="411" t="s">
        <v>159</v>
      </c>
      <c r="C36" s="412"/>
      <c r="D36" s="106"/>
    </row>
    <row r="37" spans="1:11" ht="40.9" customHeight="1">
      <c r="A37" s="138" t="s">
        <v>122</v>
      </c>
      <c r="B37" s="418" t="s">
        <v>159</v>
      </c>
      <c r="C37" s="419"/>
      <c r="D37" s="389" t="s">
        <v>147</v>
      </c>
    </row>
    <row r="38" spans="1:11" ht="13.9" customHeight="1">
      <c r="A38" s="425" t="str">
        <f>IF(B37="Nein", "Sie müssen hier nichts auswählen!", IF(B37="Ja", "Gründe für die reduzierte Teilnehmendenzahl (Mehrfachnennungen möglich):", ""))</f>
        <v/>
      </c>
      <c r="B38" s="85" t="s">
        <v>215</v>
      </c>
      <c r="C38" s="85" t="s">
        <v>216</v>
      </c>
      <c r="D38" s="372"/>
    </row>
    <row r="39" spans="1:11" ht="13.9" customHeight="1">
      <c r="A39" s="425"/>
      <c r="B39" s="184"/>
      <c r="C39" s="94"/>
      <c r="D39" s="372"/>
    </row>
    <row r="40" spans="1:11" ht="13.9" customHeight="1">
      <c r="A40" s="425"/>
      <c r="B40" s="184"/>
      <c r="C40" s="94"/>
      <c r="D40" s="372"/>
    </row>
    <row r="41" spans="1:11" ht="13.9" customHeight="1">
      <c r="A41" s="425"/>
      <c r="B41" s="184"/>
      <c r="C41" s="94"/>
      <c r="D41" s="372"/>
    </row>
    <row r="42" spans="1:11" ht="13.9" customHeight="1">
      <c r="A42" s="425"/>
      <c r="B42" s="184"/>
      <c r="C42" s="94"/>
      <c r="D42" s="372"/>
    </row>
    <row r="43" spans="1:11" ht="34.5" customHeight="1">
      <c r="A43" s="107" t="s">
        <v>123</v>
      </c>
      <c r="B43" s="411" t="s">
        <v>154</v>
      </c>
      <c r="C43" s="412"/>
      <c r="D43" s="389" t="s">
        <v>171</v>
      </c>
    </row>
    <row r="44" spans="1:11" ht="33" customHeight="1">
      <c r="A44" s="407" t="str">
        <f>IF(B43="Nein", "Sie müssen hier nichts auswählen!", IF(B43="Ja", "in folgendem Umfang:", IF(B43="bitte auswählen", "", "")))</f>
        <v>in folgendem Umfang:</v>
      </c>
      <c r="B44" s="146" t="str">
        <f>IF(OR(B43="bitte auswählen", B43="nein"), "", IF(B43="ja", "Anzahl Kurse", ""))</f>
        <v>Anzahl Kurse</v>
      </c>
      <c r="C44" s="183" t="str">
        <f>IF(OR(B43="bitte auswählen", B43="nein"), "", IF(B43="ja", "voraussichtliche Anzahl Unterrichtseinheiten", ""))</f>
        <v>voraussichtliche Anzahl Unterrichtseinheiten</v>
      </c>
      <c r="D44" s="372"/>
    </row>
    <row r="45" spans="1:11" ht="13.9" customHeight="1">
      <c r="A45" s="408"/>
      <c r="B45" s="186" t="s">
        <v>159</v>
      </c>
      <c r="C45" s="185"/>
      <c r="D45" s="390"/>
      <c r="E45" s="72"/>
    </row>
    <row r="46" spans="1:11" ht="52.15" customHeight="1" thickBot="1">
      <c r="A46" s="102" t="s">
        <v>124</v>
      </c>
      <c r="B46" s="413" t="s">
        <v>159</v>
      </c>
      <c r="C46" s="414"/>
      <c r="D46" s="401" t="s">
        <v>172</v>
      </c>
      <c r="E46" s="72"/>
    </row>
    <row r="47" spans="1:11" ht="13.9" customHeight="1">
      <c r="A47" s="390" t="s">
        <v>125</v>
      </c>
      <c r="B47" s="409"/>
      <c r="C47" s="409"/>
      <c r="D47" s="401"/>
      <c r="E47" s="72"/>
    </row>
    <row r="48" spans="1:11" ht="13.9" customHeight="1">
      <c r="A48" s="401"/>
      <c r="B48" s="410"/>
      <c r="C48" s="410"/>
      <c r="D48" s="401"/>
    </row>
    <row r="49" spans="1:4" ht="13.9" customHeight="1">
      <c r="A49" s="401"/>
      <c r="B49" s="410"/>
      <c r="C49" s="410"/>
      <c r="D49" s="401"/>
    </row>
    <row r="50" spans="1:4" ht="13.9" customHeight="1">
      <c r="A50" s="401"/>
      <c r="B50" s="410"/>
      <c r="C50" s="410"/>
      <c r="D50" s="401"/>
    </row>
    <row r="51" spans="1:4" s="256" customFormat="1" ht="30" customHeight="1" thickBot="1">
      <c r="A51" s="255" t="s">
        <v>126</v>
      </c>
      <c r="B51" s="413" t="s">
        <v>159</v>
      </c>
      <c r="C51" s="414"/>
      <c r="D51" s="389" t="s">
        <v>173</v>
      </c>
    </row>
    <row r="52" spans="1:4" ht="13.9" customHeight="1">
      <c r="A52" s="403" t="s">
        <v>125</v>
      </c>
      <c r="B52" s="405"/>
      <c r="C52" s="405"/>
      <c r="D52" s="372"/>
    </row>
    <row r="53" spans="1:4" ht="13.9" customHeight="1">
      <c r="A53" s="402"/>
      <c r="B53" s="383"/>
      <c r="C53" s="383"/>
      <c r="D53" s="372"/>
    </row>
    <row r="54" spans="1:4" ht="13.9" customHeight="1">
      <c r="A54" s="404"/>
      <c r="B54" s="406"/>
      <c r="C54" s="406"/>
      <c r="D54" s="390"/>
    </row>
    <row r="55" spans="1:4" ht="13.9" customHeight="1">
      <c r="A55" s="392" t="s">
        <v>127</v>
      </c>
      <c r="B55" s="383"/>
      <c r="C55" s="383"/>
      <c r="D55" s="401" t="s">
        <v>128</v>
      </c>
    </row>
    <row r="56" spans="1:4" ht="13.9" customHeight="1">
      <c r="A56" s="392"/>
      <c r="B56" s="383"/>
      <c r="C56" s="383"/>
      <c r="D56" s="401"/>
    </row>
    <row r="57" spans="1:4" ht="13.9" customHeight="1">
      <c r="A57" s="392"/>
      <c r="B57" s="383"/>
      <c r="C57" s="383"/>
      <c r="D57" s="401"/>
    </row>
    <row r="58" spans="1:4" ht="21.75" customHeight="1">
      <c r="A58" s="392"/>
      <c r="B58" s="383"/>
      <c r="C58" s="383"/>
      <c r="D58" s="401"/>
    </row>
    <row r="59" spans="1:4" ht="13.9" customHeight="1">
      <c r="A59" s="392" t="s">
        <v>232</v>
      </c>
      <c r="B59" s="383"/>
      <c r="C59" s="383"/>
      <c r="D59" s="401" t="s">
        <v>130</v>
      </c>
    </row>
    <row r="60" spans="1:4" ht="13.9" customHeight="1">
      <c r="A60" s="392"/>
      <c r="B60" s="383"/>
      <c r="C60" s="383"/>
      <c r="D60" s="401"/>
    </row>
    <row r="61" spans="1:4" ht="13.9" customHeight="1">
      <c r="A61" s="392"/>
      <c r="B61" s="383"/>
      <c r="C61" s="383"/>
      <c r="D61" s="401"/>
    </row>
    <row r="62" spans="1:4" ht="13.9" customHeight="1">
      <c r="A62" s="392"/>
      <c r="B62" s="383"/>
      <c r="C62" s="383"/>
      <c r="D62" s="401"/>
    </row>
    <row r="63" spans="1:4" ht="13.9" customHeight="1">
      <c r="A63" s="402" t="s">
        <v>129</v>
      </c>
      <c r="B63" s="383"/>
      <c r="C63" s="383"/>
      <c r="D63" s="402" t="s">
        <v>131</v>
      </c>
    </row>
    <row r="64" spans="1:4" ht="13.9" customHeight="1">
      <c r="A64" s="402"/>
      <c r="B64" s="383"/>
      <c r="C64" s="383"/>
      <c r="D64" s="402"/>
    </row>
    <row r="65" spans="1:4" ht="13.9" customHeight="1">
      <c r="A65" s="402"/>
      <c r="B65" s="383"/>
      <c r="C65" s="383"/>
      <c r="D65" s="402"/>
    </row>
    <row r="66" spans="1:4" ht="13.9" customHeight="1">
      <c r="A66" s="402"/>
      <c r="B66" s="383"/>
      <c r="C66" s="383"/>
      <c r="D66" s="402"/>
    </row>
    <row r="67" spans="1:4" ht="13.9" customHeight="1">
      <c r="A67" s="402"/>
      <c r="B67" s="383"/>
      <c r="C67" s="383"/>
      <c r="D67" s="402"/>
    </row>
    <row r="68" spans="1:4" ht="13.9" customHeight="1">
      <c r="A68" s="103" t="s">
        <v>132</v>
      </c>
      <c r="B68" s="411" t="s">
        <v>159</v>
      </c>
      <c r="C68" s="412"/>
      <c r="D68" s="103" t="s">
        <v>136</v>
      </c>
    </row>
    <row r="69" spans="1:4" ht="13.9" customHeight="1">
      <c r="A69" s="392" t="s">
        <v>148</v>
      </c>
      <c r="B69" s="397" t="s">
        <v>133</v>
      </c>
      <c r="C69" s="398"/>
      <c r="D69" s="389" t="s">
        <v>182</v>
      </c>
    </row>
    <row r="70" spans="1:4" ht="13.9" customHeight="1">
      <c r="A70" s="392"/>
      <c r="B70" s="393"/>
      <c r="C70" s="394"/>
      <c r="D70" s="372"/>
    </row>
    <row r="71" spans="1:4" ht="13.9" customHeight="1">
      <c r="A71" s="392"/>
      <c r="B71" s="393"/>
      <c r="C71" s="394"/>
      <c r="D71" s="372"/>
    </row>
    <row r="72" spans="1:4" ht="13.9" customHeight="1">
      <c r="A72" s="392"/>
      <c r="B72" s="393"/>
      <c r="C72" s="394"/>
      <c r="D72" s="372"/>
    </row>
    <row r="73" spans="1:4" ht="13.9" customHeight="1" thickBot="1">
      <c r="A73" s="392"/>
      <c r="B73" s="395"/>
      <c r="C73" s="396"/>
      <c r="D73" s="372" t="s">
        <v>185</v>
      </c>
    </row>
    <row r="74" spans="1:4" ht="13.9" customHeight="1">
      <c r="A74" s="392"/>
      <c r="B74" s="399" t="s">
        <v>134</v>
      </c>
      <c r="C74" s="400"/>
      <c r="D74" s="372"/>
    </row>
    <row r="75" spans="1:4" ht="13.9" customHeight="1">
      <c r="A75" s="392"/>
      <c r="B75" s="383"/>
      <c r="C75" s="383"/>
      <c r="D75" s="372"/>
    </row>
    <row r="76" spans="1:4" ht="13.9" customHeight="1">
      <c r="A76" s="392"/>
      <c r="B76" s="383"/>
      <c r="C76" s="383"/>
      <c r="D76" s="372"/>
    </row>
    <row r="77" spans="1:4" ht="13.9" customHeight="1">
      <c r="A77" s="392"/>
      <c r="B77" s="383"/>
      <c r="C77" s="383"/>
      <c r="D77" s="372" t="s">
        <v>186</v>
      </c>
    </row>
    <row r="78" spans="1:4" ht="13.9" customHeight="1">
      <c r="A78" s="392"/>
      <c r="B78" s="383"/>
      <c r="C78" s="383"/>
      <c r="D78" s="372"/>
    </row>
    <row r="79" spans="1:4" ht="13.9" customHeight="1" thickBot="1">
      <c r="A79" s="392"/>
      <c r="B79" s="383"/>
      <c r="C79" s="383"/>
      <c r="D79" s="373" t="s">
        <v>183</v>
      </c>
    </row>
    <row r="80" spans="1:4" ht="13.9" customHeight="1">
      <c r="A80" s="392"/>
      <c r="B80" s="399" t="s">
        <v>135</v>
      </c>
      <c r="C80" s="400"/>
      <c r="D80" s="373"/>
    </row>
    <row r="81" spans="1:4" ht="13.9" customHeight="1">
      <c r="A81" s="392"/>
      <c r="B81" s="393"/>
      <c r="C81" s="394"/>
      <c r="D81" s="372" t="s">
        <v>184</v>
      </c>
    </row>
    <row r="82" spans="1:4" ht="13.9" customHeight="1">
      <c r="A82" s="392"/>
      <c r="B82" s="393"/>
      <c r="C82" s="394"/>
      <c r="D82" s="372"/>
    </row>
    <row r="83" spans="1:4" ht="13.9" customHeight="1">
      <c r="A83" s="392"/>
      <c r="B83" s="393"/>
      <c r="C83" s="394"/>
      <c r="D83" s="374" t="s">
        <v>187</v>
      </c>
    </row>
    <row r="84" spans="1:4" ht="13.9" customHeight="1">
      <c r="A84" s="392"/>
      <c r="B84" s="393"/>
      <c r="C84" s="394"/>
      <c r="D84" s="374"/>
    </row>
    <row r="85" spans="1:4" ht="18" customHeight="1">
      <c r="A85" s="375" t="s">
        <v>221</v>
      </c>
      <c r="B85" s="376"/>
      <c r="C85" s="380"/>
      <c r="D85" s="384" t="s">
        <v>233</v>
      </c>
    </row>
    <row r="86" spans="1:4" ht="18" customHeight="1">
      <c r="A86" s="373"/>
      <c r="B86" s="377"/>
      <c r="C86" s="381"/>
      <c r="D86" s="385"/>
    </row>
    <row r="87" spans="1:4" ht="18" customHeight="1">
      <c r="A87" s="373"/>
      <c r="B87" s="377"/>
      <c r="C87" s="381" t="b">
        <v>0</v>
      </c>
      <c r="D87" s="385"/>
    </row>
    <row r="88" spans="1:4" ht="18" customHeight="1">
      <c r="A88" s="373"/>
      <c r="B88" s="377"/>
      <c r="C88" s="381"/>
      <c r="D88" s="385"/>
    </row>
    <row r="89" spans="1:4" ht="44.25" customHeight="1">
      <c r="A89" s="378"/>
      <c r="B89" s="379"/>
      <c r="C89" s="382"/>
      <c r="D89" s="386"/>
    </row>
    <row r="90" spans="1:4" ht="13.9" customHeight="1">
      <c r="A90"/>
      <c r="B90"/>
      <c r="C90"/>
      <c r="D90"/>
    </row>
    <row r="91" spans="1:4" ht="13.9" customHeight="1">
      <c r="A91" s="245" t="str">
        <f>Basisdaten!A156</f>
        <v>Version 1.2 - Erstellungsdatum: 18.12.2024</v>
      </c>
      <c r="B91" s="246"/>
      <c r="C91" s="246"/>
      <c r="D91" s="247"/>
    </row>
    <row r="92" spans="1:4" ht="13.9" customHeight="1"/>
    <row r="93" spans="1:4" ht="13.9" customHeight="1"/>
  </sheetData>
  <sheetProtection algorithmName="SHA-512" hashValue="lDgMujCHePIrXmCsm6u5GsheqoXLMbOExVgNYTlgl0dD+2lc01b81NgQ6oAplrqAwjb3pPh7lscacKYMCbxt5Q==" saltValue="F2/DVrh24Wy+nABc00rxSQ==" spinCount="100000" sheet="1" objects="1" scenarios="1"/>
  <mergeCells count="67">
    <mergeCell ref="A38:A42"/>
    <mergeCell ref="D37:D42"/>
    <mergeCell ref="A12:A15"/>
    <mergeCell ref="B16:C16"/>
    <mergeCell ref="B17:C17"/>
    <mergeCell ref="A33:A35"/>
    <mergeCell ref="A16:A26"/>
    <mergeCell ref="B24:C24"/>
    <mergeCell ref="B25:C25"/>
    <mergeCell ref="B26:C26"/>
    <mergeCell ref="B27:C32"/>
    <mergeCell ref="A27:A32"/>
    <mergeCell ref="B19:C19"/>
    <mergeCell ref="B23:C23"/>
    <mergeCell ref="B36:C36"/>
    <mergeCell ref="B18:C18"/>
    <mergeCell ref="D69:D72"/>
    <mergeCell ref="B68:C68"/>
    <mergeCell ref="B10:C10"/>
    <mergeCell ref="D16:D26"/>
    <mergeCell ref="B51:C51"/>
    <mergeCell ref="D27:D32"/>
    <mergeCell ref="D11:D15"/>
    <mergeCell ref="B11:C11"/>
    <mergeCell ref="B37:C37"/>
    <mergeCell ref="B20:C20"/>
    <mergeCell ref="B21:C21"/>
    <mergeCell ref="B22:C22"/>
    <mergeCell ref="B63:C67"/>
    <mergeCell ref="B33:C35"/>
    <mergeCell ref="D33:D35"/>
    <mergeCell ref="B12:C15"/>
    <mergeCell ref="D55:D58"/>
    <mergeCell ref="B52:C54"/>
    <mergeCell ref="D63:D67"/>
    <mergeCell ref="A44:A45"/>
    <mergeCell ref="D43:D45"/>
    <mergeCell ref="D46:D50"/>
    <mergeCell ref="A47:A50"/>
    <mergeCell ref="B47:C50"/>
    <mergeCell ref="B43:C43"/>
    <mergeCell ref="B46:C46"/>
    <mergeCell ref="A7:C8"/>
    <mergeCell ref="D51:D54"/>
    <mergeCell ref="B9:C9"/>
    <mergeCell ref="A69:A84"/>
    <mergeCell ref="B70:C73"/>
    <mergeCell ref="B69:C69"/>
    <mergeCell ref="B74:C74"/>
    <mergeCell ref="B80:C80"/>
    <mergeCell ref="B81:C84"/>
    <mergeCell ref="A59:A62"/>
    <mergeCell ref="B59:C62"/>
    <mergeCell ref="D59:D62"/>
    <mergeCell ref="A63:A67"/>
    <mergeCell ref="A52:A54"/>
    <mergeCell ref="A55:A58"/>
    <mergeCell ref="B55:C58"/>
    <mergeCell ref="D77:D78"/>
    <mergeCell ref="D79:D80"/>
    <mergeCell ref="D81:D82"/>
    <mergeCell ref="D83:D84"/>
    <mergeCell ref="A85:B89"/>
    <mergeCell ref="C85:C89"/>
    <mergeCell ref="B75:C79"/>
    <mergeCell ref="D73:D76"/>
    <mergeCell ref="D85:D89"/>
  </mergeCells>
  <conditionalFormatting sqref="A44:C44 A45:B45">
    <cfRule type="containsBlanks" dxfId="11" priority="19">
      <formula>LEN(TRIM(A44))=0</formula>
    </cfRule>
  </conditionalFormatting>
  <conditionalFormatting sqref="B10:C10">
    <cfRule type="expression" dxfId="10" priority="5">
      <formula>$B$10=FALSE</formula>
    </cfRule>
  </conditionalFormatting>
  <conditionalFormatting sqref="B12:C15">
    <cfRule type="expression" dxfId="9" priority="2">
      <formula>B11="Ja"</formula>
    </cfRule>
  </conditionalFormatting>
  <conditionalFormatting sqref="B27:C32">
    <cfRule type="expression" dxfId="8" priority="3">
      <formula>ISTEXT($B$27)=FALSE</formula>
    </cfRule>
    <cfRule type="expression" dxfId="7" priority="4">
      <formula>$B$27="Bitte ausfüllen"</formula>
    </cfRule>
  </conditionalFormatting>
  <conditionalFormatting sqref="B38:C38">
    <cfRule type="containsBlanks" dxfId="6" priority="9">
      <formula>LEN(TRIM(B38))=0</formula>
    </cfRule>
    <cfRule type="containsBlanks" dxfId="5" priority="15">
      <formula>LEN(TRIM(B38))=0</formula>
    </cfRule>
  </conditionalFormatting>
  <conditionalFormatting sqref="B44:C44">
    <cfRule type="containsBlanks" dxfId="4" priority="21">
      <formula>LEN(TRIM(B44))=0</formula>
    </cfRule>
  </conditionalFormatting>
  <conditionalFormatting sqref="B9:C9">
    <cfRule type="expression" dxfId="3" priority="1">
      <formula>$B$9=0</formula>
    </cfRule>
  </conditionalFormatting>
  <dataValidations xWindow="584" yWindow="696" count="3">
    <dataValidation type="textLength" operator="lessThanOrEqual" allowBlank="1" showInputMessage="1" showErrorMessage="1" errorTitle="maximale Textlänge überschritten" error="Klicken Sie auf die Schaltfläche &quot;Wiederholen&quot; und reduzieren Sie die Textlänge!_x000a_Auf dem Tabellenblatt &quot;Ergänzungen des Trägers&quot; finden Sie Platz für zusätzliche Erläuterungen." promptTitle="Zeichenbeschränkung" prompt="Das Textfeld ist auf 400 Zeichen begrenzt." sqref="B12:C15" xr:uid="{EA42ED4F-DA8A-4FF0-981D-395FA953BE64}">
      <formula1>400</formula1>
    </dataValidation>
    <dataValidation type="list" allowBlank="1" showInputMessage="1" showErrorMessage="1" sqref="B45" xr:uid="{A56B6D43-7E1E-43D1-BB52-8FBF41EC53C3}">
      <formula1>$G$1:$G$6</formula1>
    </dataValidation>
    <dataValidation type="textLength" operator="lessThanOrEqual" allowBlank="1" showInputMessage="1" showErrorMessage="1" errorTitle="maximale Textlänge überschritten" error="Klicken Sie auf die Schaltfläche &quot;Wiederholen&quot; und reduzieren Sie die Textlänge!_x000a_Auf dem Tabellenblatt &quot;Ergänzungen des Trägers&quot; finden Sie Platz für zusätzliche Erläuterungen." promptTitle="Zeichenbeschränkung" prompt="Das Textfeld ist auf 400 Zeichen begrenzt" sqref="B27:C32 B47:C50 B52:C54 B55:C58 B59:C62 B63:C67 B81:C84 B75:C79 B70:C73" xr:uid="{6FF9BB69-1364-4E2F-AAD4-E8CA17166DD3}">
      <formula1>400</formula1>
    </dataValidation>
  </dataValidations>
  <hyperlinks>
    <hyperlink ref="D10" r:id="rId1" xr:uid="{3D6CFDF1-F593-4BC7-9A5F-891A77912D64}"/>
    <hyperlink ref="D33:D35" r:id="rId2" display="Die Anforderungen an Lehrkräfte können Sie Punkt 4.3 der aktuellen EOK-Förderrichtlinie entnehmen. Diese steht Ihnen auf der Internetseite der EOK-Zentralstelle mit einem Klick hier zum Download bereit." xr:uid="{5BDCB44B-F861-456D-BC4F-286F064BCA28}"/>
  </hyperlinks>
  <pageMargins left="0.7" right="0.7" top="0.78740157499999996" bottom="0.78740157499999996" header="0.3" footer="0.3"/>
  <pageSetup paperSize="9" scale="86" fitToHeight="0" orientation="portrait" verticalDpi="300" r:id="rId3"/>
  <rowBreaks count="1" manualBreakCount="1">
    <brk id="45" max="2" man="1"/>
  </rowBreaks>
  <colBreaks count="1" manualBreakCount="1">
    <brk id="3" max="83" man="1"/>
  </colBreaks>
  <drawing r:id="rId4"/>
  <legacyDrawing r:id="rId5"/>
  <mc:AlternateContent xmlns:mc="http://schemas.openxmlformats.org/markup-compatibility/2006">
    <mc:Choice Requires="x14">
      <controls>
        <mc:AlternateContent xmlns:mc="http://schemas.openxmlformats.org/markup-compatibility/2006">
          <mc:Choice Requires="x14">
            <control shapeId="2051" r:id="rId6" name="Check Box 3">
              <controlPr locked="0" defaultSize="0" autoFill="0" autoLine="0" autoPict="0">
                <anchor moveWithCells="1">
                  <from>
                    <xdr:col>1</xdr:col>
                    <xdr:colOff>0</xdr:colOff>
                    <xdr:row>9</xdr:row>
                    <xdr:rowOff>209550</xdr:rowOff>
                  </from>
                  <to>
                    <xdr:col>1</xdr:col>
                    <xdr:colOff>657225</xdr:colOff>
                    <xdr:row>9</xdr:row>
                    <xdr:rowOff>581025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0</xdr:colOff>
                    <xdr:row>14</xdr:row>
                    <xdr:rowOff>171450</xdr:rowOff>
                  </from>
                  <to>
                    <xdr:col>1</xdr:col>
                    <xdr:colOff>2038350</xdr:colOff>
                    <xdr:row>16</xdr:row>
                    <xdr:rowOff>28575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xdr:col>
                    <xdr:colOff>0</xdr:colOff>
                    <xdr:row>16</xdr:row>
                    <xdr:rowOff>0</xdr:rowOff>
                  </from>
                  <to>
                    <xdr:col>1</xdr:col>
                    <xdr:colOff>1943100</xdr:colOff>
                    <xdr:row>17</xdr:row>
                    <xdr:rowOff>19050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xdr:col>
                    <xdr:colOff>0</xdr:colOff>
                    <xdr:row>17</xdr:row>
                    <xdr:rowOff>9525</xdr:rowOff>
                  </from>
                  <to>
                    <xdr:col>1</xdr:col>
                    <xdr:colOff>1952625</xdr:colOff>
                    <xdr:row>18</xdr:row>
                    <xdr:rowOff>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xdr:col>
                    <xdr:colOff>0</xdr:colOff>
                    <xdr:row>19</xdr:row>
                    <xdr:rowOff>9525</xdr:rowOff>
                  </from>
                  <to>
                    <xdr:col>1</xdr:col>
                    <xdr:colOff>1952625</xdr:colOff>
                    <xdr:row>20</xdr:row>
                    <xdr:rowOff>19050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xdr:col>
                    <xdr:colOff>0</xdr:colOff>
                    <xdr:row>17</xdr:row>
                    <xdr:rowOff>171450</xdr:rowOff>
                  </from>
                  <to>
                    <xdr:col>1</xdr:col>
                    <xdr:colOff>1952625</xdr:colOff>
                    <xdr:row>19</xdr:row>
                    <xdr:rowOff>19050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xdr:col>
                    <xdr:colOff>0</xdr:colOff>
                    <xdr:row>19</xdr:row>
                    <xdr:rowOff>171450</xdr:rowOff>
                  </from>
                  <to>
                    <xdr:col>1</xdr:col>
                    <xdr:colOff>1933575</xdr:colOff>
                    <xdr:row>21</xdr:row>
                    <xdr:rowOff>28575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xdr:col>
                    <xdr:colOff>0</xdr:colOff>
                    <xdr:row>20</xdr:row>
                    <xdr:rowOff>180975</xdr:rowOff>
                  </from>
                  <to>
                    <xdr:col>1</xdr:col>
                    <xdr:colOff>1962150</xdr:colOff>
                    <xdr:row>22</xdr:row>
                    <xdr:rowOff>19050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xdr:col>
                    <xdr:colOff>0</xdr:colOff>
                    <xdr:row>22</xdr:row>
                    <xdr:rowOff>9525</xdr:rowOff>
                  </from>
                  <to>
                    <xdr:col>2</xdr:col>
                    <xdr:colOff>962025</xdr:colOff>
                    <xdr:row>23</xdr:row>
                    <xdr:rowOff>9525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1</xdr:col>
                    <xdr:colOff>0</xdr:colOff>
                    <xdr:row>22</xdr:row>
                    <xdr:rowOff>161925</xdr:rowOff>
                  </from>
                  <to>
                    <xdr:col>2</xdr:col>
                    <xdr:colOff>923925</xdr:colOff>
                    <xdr:row>24</xdr:row>
                    <xdr:rowOff>19050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1</xdr:col>
                    <xdr:colOff>0</xdr:colOff>
                    <xdr:row>24</xdr:row>
                    <xdr:rowOff>180975</xdr:rowOff>
                  </from>
                  <to>
                    <xdr:col>2</xdr:col>
                    <xdr:colOff>952500</xdr:colOff>
                    <xdr:row>26</xdr:row>
                    <xdr:rowOff>19050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1</xdr:col>
                    <xdr:colOff>0</xdr:colOff>
                    <xdr:row>23</xdr:row>
                    <xdr:rowOff>161925</xdr:rowOff>
                  </from>
                  <to>
                    <xdr:col>2</xdr:col>
                    <xdr:colOff>933450</xdr:colOff>
                    <xdr:row>25</xdr:row>
                    <xdr:rowOff>19050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1</xdr:col>
                    <xdr:colOff>9525</xdr:colOff>
                    <xdr:row>32</xdr:row>
                    <xdr:rowOff>28575</xdr:rowOff>
                  </from>
                  <to>
                    <xdr:col>2</xdr:col>
                    <xdr:colOff>895350</xdr:colOff>
                    <xdr:row>35</xdr:row>
                    <xdr:rowOff>28575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xdr:col>
                    <xdr:colOff>342900</xdr:colOff>
                    <xdr:row>85</xdr:row>
                    <xdr:rowOff>95250</xdr:rowOff>
                  </from>
                  <to>
                    <xdr:col>2</xdr:col>
                    <xdr:colOff>933450</xdr:colOff>
                    <xdr:row>86</xdr:row>
                    <xdr:rowOff>142875</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0</xdr:col>
                    <xdr:colOff>2476500</xdr:colOff>
                    <xdr:row>37</xdr:row>
                    <xdr:rowOff>152400</xdr:rowOff>
                  </from>
                  <to>
                    <xdr:col>1</xdr:col>
                    <xdr:colOff>1247775</xdr:colOff>
                    <xdr:row>39</xdr:row>
                    <xdr:rowOff>9525</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0</xdr:col>
                    <xdr:colOff>2476500</xdr:colOff>
                    <xdr:row>39</xdr:row>
                    <xdr:rowOff>0</xdr:rowOff>
                  </from>
                  <to>
                    <xdr:col>2</xdr:col>
                    <xdr:colOff>66675</xdr:colOff>
                    <xdr:row>40</xdr:row>
                    <xdr:rowOff>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0</xdr:col>
                    <xdr:colOff>2476500</xdr:colOff>
                    <xdr:row>40</xdr:row>
                    <xdr:rowOff>0</xdr:rowOff>
                  </from>
                  <to>
                    <xdr:col>1</xdr:col>
                    <xdr:colOff>2228850</xdr:colOff>
                    <xdr:row>41</xdr:row>
                    <xdr:rowOff>9525</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0</xdr:col>
                    <xdr:colOff>2476500</xdr:colOff>
                    <xdr:row>41</xdr:row>
                    <xdr:rowOff>0</xdr:rowOff>
                  </from>
                  <to>
                    <xdr:col>1</xdr:col>
                    <xdr:colOff>2247900</xdr:colOff>
                    <xdr:row>42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84" yWindow="696" count="1">
        <x14:dataValidation type="list" allowBlank="1" showInputMessage="1" showErrorMessage="1" xr:uid="{EF35338E-16A6-42B5-B2BD-F76FF4FBEB1D}">
          <x14:formula1>
            <xm:f>Basisdaten!$F$1:$F$3</xm:f>
          </x14:formula1>
          <xm:sqref>B36:B37 B43 B46 B51 B68 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8BD9-ED25-484C-880D-2B4641FF5935}">
  <sheetPr codeName="Tabelle4">
    <tabColor theme="5" tint="0.59999389629810485"/>
  </sheetPr>
  <dimension ref="A1:F81"/>
  <sheetViews>
    <sheetView topLeftCell="A51" zoomScaleNormal="100" workbookViewId="0">
      <selection activeCell="A74" sqref="A74:D80"/>
    </sheetView>
  </sheetViews>
  <sheetFormatPr baseColWidth="10" defaultColWidth="0" defaultRowHeight="12.75" zeroHeight="1"/>
  <cols>
    <col min="1" max="1" width="6.625" style="51" customWidth="1"/>
    <col min="2" max="2" width="61.375" style="51" customWidth="1"/>
    <col min="3" max="3" width="21.125" style="51" customWidth="1"/>
    <col min="4" max="4" width="16.75" style="51" customWidth="1"/>
    <col min="5" max="5" width="116.75" style="51" customWidth="1"/>
    <col min="6" max="6" width="0" style="51" hidden="1" customWidth="1"/>
    <col min="7" max="16384" width="11.375" style="51" hidden="1"/>
  </cols>
  <sheetData>
    <row r="1" spans="1:5"/>
    <row r="2" spans="1:5" ht="15">
      <c r="C2" s="71"/>
    </row>
    <row r="3" spans="1:5" ht="31.5">
      <c r="C3" s="70"/>
      <c r="D3" s="163" t="s">
        <v>114</v>
      </c>
      <c r="E3" s="164">
        <f ca="1">TODAY()</f>
        <v>45644</v>
      </c>
    </row>
    <row r="4" spans="1:5" ht="27" customHeight="1">
      <c r="B4" s="443" t="s">
        <v>224</v>
      </c>
      <c r="C4" s="444"/>
      <c r="D4" s="163" t="s">
        <v>113</v>
      </c>
      <c r="E4" s="189">
        <f>Basisdaten!B16</f>
        <v>0</v>
      </c>
    </row>
    <row r="5" spans="1:5" ht="23.25" customHeight="1">
      <c r="B5" s="445" t="s">
        <v>225</v>
      </c>
      <c r="C5" s="445"/>
      <c r="D5" s="165" t="s">
        <v>112</v>
      </c>
      <c r="E5" s="166"/>
    </row>
    <row r="6" spans="1:5" ht="31.5" customHeight="1">
      <c r="B6" s="445"/>
      <c r="C6" s="445"/>
      <c r="D6" s="163" t="s">
        <v>111</v>
      </c>
      <c r="E6" s="167"/>
    </row>
    <row r="7" spans="1:5" ht="18" customHeight="1">
      <c r="A7" s="68"/>
      <c r="B7" s="441" t="s">
        <v>110</v>
      </c>
      <c r="C7" s="442"/>
      <c r="D7" s="163" t="s">
        <v>109</v>
      </c>
      <c r="E7" s="168" t="e">
        <f>ROUND(E8,1)</f>
        <v>#DIV/0!</v>
      </c>
    </row>
    <row r="8" spans="1:5" ht="15.75" customHeight="1">
      <c r="A8" s="68"/>
      <c r="B8" s="441" t="s">
        <v>108</v>
      </c>
      <c r="C8" s="442"/>
      <c r="D8" s="48"/>
      <c r="E8" s="69" t="e">
        <f>E5*0.3/E6</f>
        <v>#DIV/0!</v>
      </c>
    </row>
    <row r="9" spans="1:5" ht="15.75">
      <c r="A9" s="68"/>
      <c r="B9" s="441" t="s">
        <v>223</v>
      </c>
      <c r="C9" s="442"/>
      <c r="D9" s="48"/>
    </row>
    <row r="10" spans="1:5" ht="12.75" customHeight="1">
      <c r="A10" s="68"/>
      <c r="B10" s="68"/>
      <c r="C10" s="68"/>
      <c r="D10" s="67"/>
    </row>
    <row r="11" spans="1:5" ht="12.75" customHeight="1" thickBot="1">
      <c r="A11" s="5" t="s">
        <v>84</v>
      </c>
      <c r="C11" s="3" t="s">
        <v>107</v>
      </c>
      <c r="D11" s="9" t="s">
        <v>106</v>
      </c>
      <c r="E11" s="66" t="s">
        <v>105</v>
      </c>
    </row>
    <row r="12" spans="1:5" ht="15">
      <c r="A12" s="65"/>
      <c r="B12" s="63" t="s">
        <v>83</v>
      </c>
      <c r="C12" s="62"/>
      <c r="D12" s="64"/>
      <c r="E12" s="60"/>
    </row>
    <row r="13" spans="1:5" ht="14.25">
      <c r="A13" s="221" t="s">
        <v>82</v>
      </c>
      <c r="B13" s="222" t="s">
        <v>81</v>
      </c>
      <c r="C13" s="223"/>
      <c r="D13" s="218">
        <f>SUM(D14:D18)</f>
        <v>0</v>
      </c>
      <c r="E13" s="87"/>
    </row>
    <row r="14" spans="1:5" ht="12.75" customHeight="1">
      <c r="A14" s="239"/>
      <c r="B14" s="192"/>
      <c r="C14" s="59"/>
      <c r="D14" s="134"/>
      <c r="E14" s="210" t="s">
        <v>104</v>
      </c>
    </row>
    <row r="15" spans="1:5" ht="12.75" customHeight="1">
      <c r="A15" s="239"/>
      <c r="B15" s="192"/>
      <c r="C15" s="59"/>
      <c r="D15" s="134"/>
      <c r="E15" s="210" t="s">
        <v>103</v>
      </c>
    </row>
    <row r="16" spans="1:5" ht="12.75" customHeight="1">
      <c r="A16" s="239"/>
      <c r="B16" s="192"/>
      <c r="C16" s="59"/>
      <c r="D16" s="134"/>
      <c r="E16" s="210" t="s">
        <v>234</v>
      </c>
    </row>
    <row r="17" spans="1:5" ht="12.75" customHeight="1">
      <c r="A17" s="239"/>
      <c r="B17" s="192"/>
      <c r="C17" s="59"/>
      <c r="D17" s="134"/>
      <c r="E17" s="210"/>
    </row>
    <row r="18" spans="1:5">
      <c r="A18" s="240"/>
      <c r="B18" s="193"/>
      <c r="C18" s="58"/>
      <c r="D18" s="135"/>
      <c r="E18" s="211"/>
    </row>
    <row r="19" spans="1:5">
      <c r="A19" s="221" t="s">
        <v>80</v>
      </c>
      <c r="B19" s="222" t="s">
        <v>79</v>
      </c>
      <c r="C19" s="223"/>
      <c r="D19" s="218">
        <f>SUM(D20:D24)</f>
        <v>0</v>
      </c>
      <c r="E19" s="212"/>
    </row>
    <row r="20" spans="1:5">
      <c r="A20" s="239"/>
      <c r="B20" s="192"/>
      <c r="C20" s="59"/>
      <c r="D20" s="134"/>
      <c r="E20" s="210" t="s">
        <v>102</v>
      </c>
    </row>
    <row r="21" spans="1:5">
      <c r="A21" s="239"/>
      <c r="B21" s="192"/>
      <c r="C21" s="59"/>
      <c r="D21" s="134"/>
      <c r="E21" s="210"/>
    </row>
    <row r="22" spans="1:5">
      <c r="A22" s="239"/>
      <c r="B22" s="192"/>
      <c r="C22" s="59"/>
      <c r="D22" s="134"/>
      <c r="E22" s="210"/>
    </row>
    <row r="23" spans="1:5">
      <c r="A23" s="239"/>
      <c r="B23" s="192"/>
      <c r="C23" s="59"/>
      <c r="D23" s="134"/>
      <c r="E23" s="210"/>
    </row>
    <row r="24" spans="1:5">
      <c r="A24" s="241"/>
      <c r="B24" s="193"/>
      <c r="C24" s="58"/>
      <c r="D24" s="135"/>
      <c r="E24" s="211"/>
    </row>
    <row r="25" spans="1:5" ht="15.75" thickBot="1">
      <c r="A25" s="224" t="s">
        <v>78</v>
      </c>
      <c r="B25" s="225" t="s">
        <v>77</v>
      </c>
      <c r="C25" s="226"/>
      <c r="D25" s="219">
        <f>D13+D19</f>
        <v>0</v>
      </c>
      <c r="E25" s="213"/>
    </row>
    <row r="26" spans="1:5" ht="13.5" thickBot="1">
      <c r="A26" s="233"/>
      <c r="B26" s="31"/>
      <c r="C26" s="4"/>
      <c r="D26" s="57"/>
      <c r="E26" s="214"/>
    </row>
    <row r="27" spans="1:5" ht="15">
      <c r="A27" s="242"/>
      <c r="B27" s="63" t="s">
        <v>76</v>
      </c>
      <c r="C27" s="62"/>
      <c r="D27" s="61"/>
      <c r="E27" s="215"/>
    </row>
    <row r="28" spans="1:5">
      <c r="A28" s="221" t="s">
        <v>75</v>
      </c>
      <c r="B28" s="227" t="s">
        <v>74</v>
      </c>
      <c r="C28" s="223"/>
      <c r="D28" s="218">
        <f>SUM(D29:D37)</f>
        <v>0</v>
      </c>
      <c r="E28" s="212"/>
    </row>
    <row r="29" spans="1:5">
      <c r="A29" s="239"/>
      <c r="B29" s="194"/>
      <c r="C29" s="59"/>
      <c r="D29" s="134"/>
      <c r="E29" s="210" t="s">
        <v>101</v>
      </c>
    </row>
    <row r="30" spans="1:5" ht="14.25">
      <c r="A30" s="239"/>
      <c r="B30" s="194"/>
      <c r="C30" s="59"/>
      <c r="D30" s="134"/>
      <c r="E30" s="248" t="s">
        <v>235</v>
      </c>
    </row>
    <row r="31" spans="1:5">
      <c r="A31" s="239"/>
      <c r="B31" s="194"/>
      <c r="C31" s="59"/>
      <c r="D31" s="134"/>
      <c r="E31" s="216" t="s">
        <v>100</v>
      </c>
    </row>
    <row r="32" spans="1:5">
      <c r="A32" s="239"/>
      <c r="B32" s="194"/>
      <c r="C32" s="59"/>
      <c r="D32" s="134"/>
      <c r="E32" s="216"/>
    </row>
    <row r="33" spans="1:5">
      <c r="A33" s="239"/>
      <c r="B33" s="194"/>
      <c r="C33" s="59"/>
      <c r="D33" s="134"/>
      <c r="E33" s="216"/>
    </row>
    <row r="34" spans="1:5">
      <c r="A34" s="239"/>
      <c r="B34" s="194"/>
      <c r="C34" s="59"/>
      <c r="D34" s="134"/>
      <c r="E34" s="216"/>
    </row>
    <row r="35" spans="1:5">
      <c r="A35" s="239"/>
      <c r="B35" s="194"/>
      <c r="C35" s="59"/>
      <c r="D35" s="134"/>
      <c r="E35" s="210"/>
    </row>
    <row r="36" spans="1:5">
      <c r="A36" s="239"/>
      <c r="B36" s="194"/>
      <c r="C36" s="59"/>
      <c r="D36" s="134"/>
      <c r="E36" s="210"/>
    </row>
    <row r="37" spans="1:5">
      <c r="A37" s="240"/>
      <c r="B37" s="195"/>
      <c r="C37" s="58"/>
      <c r="D37" s="135"/>
      <c r="E37" s="211"/>
    </row>
    <row r="38" spans="1:5">
      <c r="A38" s="221" t="s">
        <v>73</v>
      </c>
      <c r="B38" s="222" t="s">
        <v>72</v>
      </c>
      <c r="C38" s="223"/>
      <c r="D38" s="218">
        <f>SUM(D39:D44)</f>
        <v>0</v>
      </c>
      <c r="E38" s="212"/>
    </row>
    <row r="39" spans="1:5">
      <c r="A39" s="239"/>
      <c r="B39" s="192"/>
      <c r="C39" s="59"/>
      <c r="D39" s="134"/>
      <c r="E39" s="210" t="s">
        <v>99</v>
      </c>
    </row>
    <row r="40" spans="1:5">
      <c r="A40" s="239"/>
      <c r="B40" s="192"/>
      <c r="C40" s="59"/>
      <c r="D40" s="134"/>
      <c r="E40" s="210" t="s">
        <v>98</v>
      </c>
    </row>
    <row r="41" spans="1:5">
      <c r="A41" s="239"/>
      <c r="B41" s="192"/>
      <c r="C41" s="59"/>
      <c r="D41" s="134"/>
      <c r="E41" s="210"/>
    </row>
    <row r="42" spans="1:5">
      <c r="A42" s="239"/>
      <c r="B42" s="192"/>
      <c r="C42" s="59"/>
      <c r="D42" s="134"/>
      <c r="E42" s="210"/>
    </row>
    <row r="43" spans="1:5">
      <c r="A43" s="239"/>
      <c r="B43" s="192"/>
      <c r="C43" s="59"/>
      <c r="D43" s="136"/>
      <c r="E43" s="210"/>
    </row>
    <row r="44" spans="1:5">
      <c r="A44" s="240"/>
      <c r="B44" s="195"/>
      <c r="C44" s="58"/>
      <c r="D44" s="137"/>
      <c r="E44" s="211"/>
    </row>
    <row r="45" spans="1:5">
      <c r="A45" s="221" t="s">
        <v>71</v>
      </c>
      <c r="B45" s="228" t="s">
        <v>70</v>
      </c>
      <c r="C45" s="223"/>
      <c r="D45" s="218">
        <f>SUM(D46:D49)</f>
        <v>0</v>
      </c>
      <c r="E45" s="212"/>
    </row>
    <row r="46" spans="1:5">
      <c r="A46" s="239"/>
      <c r="B46" s="194"/>
      <c r="C46" s="59"/>
      <c r="D46" s="134"/>
      <c r="E46" s="210" t="s">
        <v>97</v>
      </c>
    </row>
    <row r="47" spans="1:5">
      <c r="A47" s="239"/>
      <c r="B47" s="194"/>
      <c r="C47" s="59"/>
      <c r="D47" s="134"/>
      <c r="E47" s="210" t="s">
        <v>96</v>
      </c>
    </row>
    <row r="48" spans="1:5">
      <c r="A48" s="239"/>
      <c r="B48" s="194"/>
      <c r="C48" s="59"/>
      <c r="D48" s="136"/>
      <c r="E48" s="210"/>
    </row>
    <row r="49" spans="1:6">
      <c r="A49" s="240"/>
      <c r="B49" s="196"/>
      <c r="C49" s="58"/>
      <c r="D49" s="137"/>
      <c r="E49" s="211"/>
    </row>
    <row r="50" spans="1:6">
      <c r="A50" s="221" t="s">
        <v>69</v>
      </c>
      <c r="B50" s="227" t="s">
        <v>68</v>
      </c>
      <c r="C50" s="223"/>
      <c r="D50" s="218">
        <f>(D25+D28+D38+D45+D53+D58)*0.05</f>
        <v>0</v>
      </c>
      <c r="E50" s="212"/>
    </row>
    <row r="51" spans="1:6">
      <c r="A51" s="239"/>
      <c r="B51" s="194"/>
      <c r="C51" s="59"/>
      <c r="D51" s="190"/>
      <c r="E51" s="210" t="s">
        <v>95</v>
      </c>
    </row>
    <row r="52" spans="1:6">
      <c r="A52" s="240"/>
      <c r="B52" s="196"/>
      <c r="C52" s="58"/>
      <c r="D52" s="191"/>
      <c r="E52" s="211"/>
    </row>
    <row r="53" spans="1:6">
      <c r="A53" s="221" t="s">
        <v>67</v>
      </c>
      <c r="B53" s="227" t="s">
        <v>66</v>
      </c>
      <c r="C53" s="223"/>
      <c r="D53" s="218">
        <f>SUM(D54:D57)</f>
        <v>0</v>
      </c>
      <c r="E53" s="212"/>
    </row>
    <row r="54" spans="1:6">
      <c r="A54" s="243"/>
      <c r="B54" s="194"/>
      <c r="C54" s="59"/>
      <c r="D54" s="136"/>
      <c r="E54" s="210" t="s">
        <v>236</v>
      </c>
    </row>
    <row r="55" spans="1:6" ht="25.5">
      <c r="A55" s="243"/>
      <c r="B55" s="194"/>
      <c r="C55" s="59"/>
      <c r="D55" s="136"/>
      <c r="E55" s="249" t="s">
        <v>237</v>
      </c>
    </row>
    <row r="56" spans="1:6">
      <c r="A56" s="239"/>
      <c r="B56" s="194"/>
      <c r="C56" s="59"/>
      <c r="D56" s="136"/>
      <c r="E56" s="210"/>
    </row>
    <row r="57" spans="1:6">
      <c r="A57" s="239"/>
      <c r="B57" s="194"/>
      <c r="C57" s="59"/>
      <c r="D57" s="136"/>
      <c r="E57" s="217"/>
      <c r="F57" s="238"/>
    </row>
    <row r="58" spans="1:6">
      <c r="A58" s="221" t="s">
        <v>65</v>
      </c>
      <c r="B58" s="227" t="s">
        <v>64</v>
      </c>
      <c r="C58" s="223"/>
      <c r="D58" s="218">
        <f>SUM(D59:D64)</f>
        <v>0</v>
      </c>
      <c r="E58" s="212"/>
    </row>
    <row r="59" spans="1:6">
      <c r="A59" s="239"/>
      <c r="B59" s="194"/>
      <c r="C59" s="59"/>
      <c r="D59" s="134"/>
      <c r="E59" s="210" t="s">
        <v>94</v>
      </c>
    </row>
    <row r="60" spans="1:6">
      <c r="A60" s="239"/>
      <c r="B60" s="194"/>
      <c r="C60" s="59"/>
      <c r="D60" s="134"/>
      <c r="E60" s="210" t="s">
        <v>93</v>
      </c>
    </row>
    <row r="61" spans="1:6" ht="15.75" customHeight="1">
      <c r="A61" s="239"/>
      <c r="B61" s="194"/>
      <c r="C61" s="59"/>
      <c r="D61" s="134"/>
      <c r="E61" s="210" t="s">
        <v>92</v>
      </c>
    </row>
    <row r="62" spans="1:6">
      <c r="A62" s="239"/>
      <c r="B62" s="194"/>
      <c r="C62" s="59"/>
      <c r="D62" s="134"/>
      <c r="E62" s="210" t="s">
        <v>91</v>
      </c>
    </row>
    <row r="63" spans="1:6">
      <c r="A63" s="239"/>
      <c r="B63" s="194"/>
      <c r="C63" s="59"/>
      <c r="D63" s="134"/>
      <c r="E63" s="210"/>
    </row>
    <row r="64" spans="1:6">
      <c r="A64" s="240"/>
      <c r="B64" s="196"/>
      <c r="C64" s="58"/>
      <c r="D64" s="135"/>
      <c r="E64" s="211"/>
    </row>
    <row r="65" spans="1:5" ht="15.75" thickBot="1">
      <c r="A65" s="224" t="s">
        <v>63</v>
      </c>
      <c r="B65" s="225" t="s">
        <v>62</v>
      </c>
      <c r="C65" s="226"/>
      <c r="D65" s="219">
        <f>D28+D38+D45+D50+D53+D58</f>
        <v>0</v>
      </c>
      <c r="E65" s="213"/>
    </row>
    <row r="66" spans="1:5">
      <c r="A66" s="233"/>
      <c r="B66" s="234"/>
      <c r="C66" s="235"/>
      <c r="D66" s="236"/>
      <c r="E66" s="53"/>
    </row>
    <row r="67" spans="1:5">
      <c r="A67" s="229" t="s">
        <v>59</v>
      </c>
      <c r="B67" s="230" t="s">
        <v>58</v>
      </c>
      <c r="C67" s="434"/>
      <c r="D67" s="434"/>
      <c r="E67" s="18" t="s">
        <v>90</v>
      </c>
    </row>
    <row r="68" spans="1:5">
      <c r="A68" s="250"/>
      <c r="B68" s="237"/>
      <c r="C68" s="434"/>
      <c r="D68" s="434"/>
      <c r="E68" s="52" t="s">
        <v>89</v>
      </c>
    </row>
    <row r="69" spans="1:5" ht="15">
      <c r="A69" s="250"/>
      <c r="B69" s="231" t="s">
        <v>61</v>
      </c>
      <c r="C69" s="232"/>
      <c r="D69" s="220">
        <f>D25+D65+D67</f>
        <v>0</v>
      </c>
      <c r="E69" s="53"/>
    </row>
    <row r="70" spans="1:5" ht="15">
      <c r="A70" s="250"/>
      <c r="B70" s="231"/>
      <c r="C70" s="232"/>
      <c r="D70" s="220"/>
      <c r="E70" s="53"/>
    </row>
    <row r="71" spans="1:5" ht="15">
      <c r="A71" s="250"/>
      <c r="B71" s="56" t="s">
        <v>88</v>
      </c>
      <c r="C71" s="55"/>
      <c r="D71" s="54">
        <f>D25+D65</f>
        <v>0</v>
      </c>
      <c r="E71" s="53"/>
    </row>
    <row r="72" spans="1:5" ht="15">
      <c r="A72" s="250"/>
      <c r="B72" s="231"/>
      <c r="C72" s="232"/>
      <c r="D72" s="220"/>
      <c r="E72" s="53"/>
    </row>
    <row r="73" spans="1:5">
      <c r="A73" s="251"/>
      <c r="B73" s="252" t="s">
        <v>55</v>
      </c>
      <c r="C73" s="253"/>
      <c r="D73" s="254"/>
    </row>
    <row r="74" spans="1:5">
      <c r="A74" s="435"/>
      <c r="B74" s="436"/>
      <c r="C74" s="436"/>
      <c r="D74" s="437"/>
      <c r="E74" s="52" t="s">
        <v>87</v>
      </c>
    </row>
    <row r="75" spans="1:5">
      <c r="A75" s="435"/>
      <c r="B75" s="436"/>
      <c r="C75" s="436"/>
      <c r="D75" s="437"/>
    </row>
    <row r="76" spans="1:5">
      <c r="A76" s="435"/>
      <c r="B76" s="436"/>
      <c r="C76" s="436"/>
      <c r="D76" s="437"/>
    </row>
    <row r="77" spans="1:5">
      <c r="A77" s="435"/>
      <c r="B77" s="436"/>
      <c r="C77" s="436"/>
      <c r="D77" s="437"/>
    </row>
    <row r="78" spans="1:5">
      <c r="A78" s="435"/>
      <c r="B78" s="436"/>
      <c r="C78" s="436"/>
      <c r="D78" s="437"/>
    </row>
    <row r="79" spans="1:5">
      <c r="A79" s="435"/>
      <c r="B79" s="436"/>
      <c r="C79" s="436"/>
      <c r="D79" s="437"/>
    </row>
    <row r="80" spans="1:5">
      <c r="A80" s="438"/>
      <c r="B80" s="439"/>
      <c r="C80" s="439"/>
      <c r="D80" s="440"/>
    </row>
    <row r="81"/>
  </sheetData>
  <sheetProtection algorithmName="SHA-512" hashValue="yKi0n6x0Wvyvzgx6RsZyFCV+agKlWPM6b3KF52Drk/VB1FrxVLcnPd1LQrnOaijDljSMB+n2KsXDTDpoYPtfkw==" saltValue="LyTHERNHtgpxvigdVKaCow==" spinCount="100000" sheet="1" objects="1" scenarios="1"/>
  <mergeCells count="7">
    <mergeCell ref="C67:D68"/>
    <mergeCell ref="A74:D80"/>
    <mergeCell ref="B8:C8"/>
    <mergeCell ref="B4:C4"/>
    <mergeCell ref="B7:C7"/>
    <mergeCell ref="B9:C9"/>
    <mergeCell ref="B5:C6"/>
  </mergeCells>
  <conditionalFormatting sqref="E4:E6">
    <cfRule type="containsBlanks" dxfId="2" priority="2">
      <formula>LEN(TRIM(E4))=0</formula>
    </cfRule>
  </conditionalFormatting>
  <hyperlinks>
    <hyperlink ref="E30" r:id="rId1" xr:uid="{470E7F64-5FEE-4148-8893-AF9D41F223FE}"/>
  </hyperlinks>
  <pageMargins left="0.7" right="0.7" top="0.78740157499999996" bottom="0.78740157499999996" header="0.3" footer="0.3"/>
  <pageSetup paperSize="9" scale="70" orientation="portrait" verticalDpi="0" r:id="rId2"/>
  <rowBreaks count="1" manualBreakCount="1">
    <brk id="71" max="16383" man="1"/>
  </rowBreaks>
  <colBreaks count="1" manualBreakCount="1">
    <brk id="4" max="77"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B255B-D367-4BBE-A936-95C76793587D}">
  <sheetPr codeName="Tabelle3">
    <tabColor theme="5" tint="-0.249977111117893"/>
  </sheetPr>
  <dimension ref="A2:E57"/>
  <sheetViews>
    <sheetView view="pageBreakPreview" zoomScaleNormal="100" zoomScaleSheetLayoutView="100" workbookViewId="0">
      <selection activeCell="A52" sqref="A52:D52"/>
    </sheetView>
  </sheetViews>
  <sheetFormatPr baseColWidth="10" defaultColWidth="11.375" defaultRowHeight="12.75"/>
  <cols>
    <col min="1" max="1" width="5.875" style="5" customWidth="1"/>
    <col min="2" max="2" width="58.25" style="1" customWidth="1"/>
    <col min="3" max="3" width="14" style="4" customWidth="1"/>
    <col min="4" max="4" width="16.25" style="3" customWidth="1"/>
    <col min="5" max="5" width="86" style="2" customWidth="1"/>
    <col min="6" max="16384" width="11.375" style="1"/>
  </cols>
  <sheetData>
    <row r="2" spans="1:5" ht="12.75" customHeight="1">
      <c r="B2" s="450" t="s">
        <v>86</v>
      </c>
      <c r="C2" s="450"/>
      <c r="D2" s="450"/>
    </row>
    <row r="3" spans="1:5" ht="12.75" customHeight="1">
      <c r="B3" s="450"/>
      <c r="C3" s="450"/>
      <c r="D3" s="450"/>
    </row>
    <row r="4" spans="1:5" ht="12.75" customHeight="1">
      <c r="B4" s="450"/>
      <c r="C4" s="450"/>
      <c r="D4" s="450"/>
    </row>
    <row r="5" spans="1:5" ht="12.75" customHeight="1">
      <c r="B5" s="450"/>
      <c r="C5" s="450"/>
      <c r="D5" s="450"/>
    </row>
    <row r="6" spans="1:5" ht="12.75" customHeight="1">
      <c r="B6" s="450"/>
      <c r="C6" s="450"/>
      <c r="D6" s="450"/>
    </row>
    <row r="7" spans="1:5" ht="85.5" customHeight="1">
      <c r="B7" s="450"/>
      <c r="C7" s="450"/>
      <c r="D7" s="450"/>
      <c r="E7" s="50" t="s">
        <v>229</v>
      </c>
    </row>
    <row r="8" spans="1:5" ht="21" customHeight="1">
      <c r="B8" s="457">
        <f>'Finanzierungsplan (ausfüllbar)'!E4</f>
        <v>0</v>
      </c>
      <c r="C8" s="457"/>
      <c r="D8" s="457"/>
      <c r="E8" s="49"/>
    </row>
    <row r="9" spans="1:5" ht="28.15" customHeight="1">
      <c r="B9" s="448">
        <f ca="1">'Finanzierungsplan (ausfüllbar)'!E3</f>
        <v>45644</v>
      </c>
      <c r="C9" s="449"/>
      <c r="D9" s="449"/>
      <c r="E9" s="48"/>
    </row>
    <row r="10" spans="1:5" ht="15.75" customHeight="1">
      <c r="A10" s="455" t="s">
        <v>85</v>
      </c>
      <c r="B10" s="455"/>
      <c r="C10" s="455"/>
      <c r="D10" s="454">
        <v>2025</v>
      </c>
    </row>
    <row r="11" spans="1:5" ht="21.75" customHeight="1">
      <c r="A11" s="456"/>
      <c r="B11" s="456"/>
      <c r="C11" s="456"/>
      <c r="D11" s="454"/>
    </row>
    <row r="12" spans="1:5" ht="28.5" customHeight="1">
      <c r="A12" s="12" t="s">
        <v>84</v>
      </c>
      <c r="B12" s="41" t="s">
        <v>83</v>
      </c>
      <c r="C12" s="47"/>
      <c r="D12" s="46"/>
    </row>
    <row r="13" spans="1:5">
      <c r="A13" s="12"/>
      <c r="B13" s="12"/>
      <c r="C13" s="24"/>
      <c r="D13" s="23"/>
    </row>
    <row r="14" spans="1:5" s="5" customFormat="1">
      <c r="A14" s="25" t="s">
        <v>82</v>
      </c>
      <c r="B14" s="12" t="s">
        <v>81</v>
      </c>
      <c r="C14" s="24"/>
      <c r="D14" s="23">
        <f>'Finanzierungsplan (ausfüllbar)'!D13</f>
        <v>0</v>
      </c>
      <c r="E14" s="34"/>
    </row>
    <row r="15" spans="1:5" s="5" customFormat="1">
      <c r="A15" s="25"/>
      <c r="B15" s="12"/>
      <c r="C15" s="24"/>
      <c r="D15" s="45"/>
      <c r="E15" s="34"/>
    </row>
    <row r="16" spans="1:5" s="5" customFormat="1">
      <c r="A16" s="25"/>
      <c r="B16" s="12"/>
      <c r="C16" s="24"/>
      <c r="D16" s="45"/>
      <c r="E16" s="34"/>
    </row>
    <row r="17" spans="1:5" s="5" customFormat="1">
      <c r="A17" s="25"/>
      <c r="B17" s="36"/>
      <c r="C17" s="24"/>
      <c r="D17" s="23"/>
      <c r="E17" s="34"/>
    </row>
    <row r="18" spans="1:5" s="5" customFormat="1">
      <c r="A18" s="25" t="s">
        <v>80</v>
      </c>
      <c r="B18" s="12" t="s">
        <v>79</v>
      </c>
      <c r="C18" s="24"/>
      <c r="D18" s="23">
        <f>'Finanzierungsplan (ausfüllbar)'!D19</f>
        <v>0</v>
      </c>
      <c r="E18" s="34"/>
    </row>
    <row r="19" spans="1:5" s="5" customFormat="1">
      <c r="A19" s="25"/>
      <c r="B19" s="12"/>
      <c r="C19" s="24"/>
      <c r="D19" s="23"/>
      <c r="E19" s="34"/>
    </row>
    <row r="20" spans="1:5" s="5" customFormat="1">
      <c r="A20" s="25"/>
      <c r="B20" s="12"/>
      <c r="C20" s="24"/>
      <c r="D20" s="23"/>
      <c r="E20" s="34"/>
    </row>
    <row r="21" spans="1:5" s="42" customFormat="1">
      <c r="A21" s="44"/>
      <c r="B21" s="36"/>
      <c r="C21" s="24"/>
      <c r="D21" s="23"/>
      <c r="E21" s="43"/>
    </row>
    <row r="22" spans="1:5" s="5" customFormat="1" ht="15.75" thickBot="1">
      <c r="A22" s="33" t="s">
        <v>78</v>
      </c>
      <c r="B22" s="32" t="s">
        <v>77</v>
      </c>
      <c r="C22" s="28"/>
      <c r="D22" s="27">
        <f>'Finanzierungsplan (ausfüllbar)'!D25</f>
        <v>0</v>
      </c>
      <c r="E22" s="34"/>
    </row>
    <row r="23" spans="1:5">
      <c r="A23" s="25"/>
      <c r="B23" s="31"/>
      <c r="C23" s="24"/>
      <c r="D23" s="23"/>
    </row>
    <row r="24" spans="1:5" ht="20.25" customHeight="1">
      <c r="A24" s="25"/>
      <c r="B24" s="41" t="s">
        <v>76</v>
      </c>
      <c r="C24" s="24"/>
      <c r="D24" s="23"/>
    </row>
    <row r="25" spans="1:5">
      <c r="A25" s="25"/>
      <c r="B25" s="31"/>
      <c r="C25" s="24"/>
      <c r="D25" s="23"/>
    </row>
    <row r="26" spans="1:5" s="5" customFormat="1">
      <c r="A26" s="25" t="s">
        <v>75</v>
      </c>
      <c r="B26" s="35" t="s">
        <v>74</v>
      </c>
      <c r="C26" s="24"/>
      <c r="D26" s="23">
        <f>'Finanzierungsplan (ausfüllbar)'!D28</f>
        <v>0</v>
      </c>
      <c r="E26" s="34"/>
    </row>
    <row r="27" spans="1:5" s="5" customFormat="1">
      <c r="A27" s="25"/>
      <c r="B27" s="35"/>
      <c r="C27" s="24"/>
      <c r="D27" s="23"/>
      <c r="E27" s="34"/>
    </row>
    <row r="28" spans="1:5">
      <c r="A28" s="25"/>
      <c r="B28" s="40"/>
      <c r="C28" s="24"/>
      <c r="D28" s="23"/>
    </row>
    <row r="29" spans="1:5">
      <c r="A29" s="25" t="s">
        <v>73</v>
      </c>
      <c r="B29" s="12" t="s">
        <v>72</v>
      </c>
      <c r="C29" s="24"/>
      <c r="D29" s="23">
        <f>'Finanzierungsplan (ausfüllbar)'!D38</f>
        <v>0</v>
      </c>
    </row>
    <row r="30" spans="1:5">
      <c r="A30" s="25"/>
      <c r="B30" s="12"/>
      <c r="C30" s="24"/>
      <c r="D30" s="37"/>
    </row>
    <row r="31" spans="1:5">
      <c r="A31" s="25"/>
      <c r="B31" s="40"/>
      <c r="C31" s="24"/>
      <c r="D31" s="24"/>
    </row>
    <row r="32" spans="1:5">
      <c r="A32" s="25" t="s">
        <v>71</v>
      </c>
      <c r="B32" s="39" t="s">
        <v>70</v>
      </c>
      <c r="C32" s="24"/>
      <c r="D32" s="23">
        <f>'Finanzierungsplan (ausfüllbar)'!D45</f>
        <v>0</v>
      </c>
    </row>
    <row r="33" spans="1:5">
      <c r="A33" s="25"/>
      <c r="B33" s="39"/>
      <c r="C33" s="24"/>
      <c r="D33" s="24"/>
    </row>
    <row r="34" spans="1:5">
      <c r="A34" s="25"/>
      <c r="B34" s="39"/>
      <c r="C34" s="24"/>
      <c r="D34" s="24"/>
    </row>
    <row r="35" spans="1:5">
      <c r="A35" s="25" t="s">
        <v>69</v>
      </c>
      <c r="B35" s="35" t="s">
        <v>68</v>
      </c>
      <c r="C35" s="24"/>
      <c r="D35" s="38">
        <f>'Finanzierungsplan (ausfüllbar)'!D50</f>
        <v>0</v>
      </c>
    </row>
    <row r="36" spans="1:5">
      <c r="A36" s="25"/>
      <c r="B36" s="35"/>
      <c r="C36" s="24"/>
      <c r="D36" s="37"/>
    </row>
    <row r="37" spans="1:5">
      <c r="A37" s="25"/>
      <c r="B37" s="35"/>
      <c r="C37" s="24"/>
      <c r="D37" s="24"/>
    </row>
    <row r="38" spans="1:5" s="5" customFormat="1">
      <c r="A38" s="25" t="s">
        <v>67</v>
      </c>
      <c r="B38" s="35" t="s">
        <v>66</v>
      </c>
      <c r="C38" s="24"/>
      <c r="D38" s="24">
        <f>'Finanzierungsplan (ausfüllbar)'!D53</f>
        <v>0</v>
      </c>
      <c r="E38" s="34"/>
    </row>
    <row r="39" spans="1:5" s="5" customFormat="1">
      <c r="A39" s="25"/>
      <c r="B39" s="35"/>
      <c r="C39" s="24"/>
      <c r="D39" s="24"/>
      <c r="E39" s="34"/>
    </row>
    <row r="40" spans="1:5">
      <c r="A40" s="25"/>
      <c r="B40" s="36"/>
      <c r="C40" s="24"/>
      <c r="D40" s="24"/>
    </row>
    <row r="41" spans="1:5" s="5" customFormat="1">
      <c r="A41" s="25" t="s">
        <v>65</v>
      </c>
      <c r="B41" s="35" t="s">
        <v>64</v>
      </c>
      <c r="C41" s="24"/>
      <c r="D41" s="23">
        <f>'Finanzierungsplan (ausfüllbar)'!D58</f>
        <v>0</v>
      </c>
      <c r="E41" s="34"/>
    </row>
    <row r="42" spans="1:5" s="5" customFormat="1">
      <c r="A42" s="25"/>
      <c r="B42" s="35"/>
      <c r="C42" s="24"/>
      <c r="D42" s="23"/>
      <c r="E42" s="34"/>
    </row>
    <row r="43" spans="1:5" s="5" customFormat="1">
      <c r="A43" s="25"/>
      <c r="B43" s="35"/>
      <c r="C43" s="24"/>
      <c r="D43" s="23"/>
      <c r="E43" s="34"/>
    </row>
    <row r="44" spans="1:5" ht="15.75" thickBot="1">
      <c r="A44" s="33" t="s">
        <v>63</v>
      </c>
      <c r="B44" s="32" t="s">
        <v>62</v>
      </c>
      <c r="C44" s="28"/>
      <c r="D44" s="27">
        <f>'Finanzierungsplan (ausfüllbar)'!D65</f>
        <v>0</v>
      </c>
    </row>
    <row r="45" spans="1:5">
      <c r="A45" s="25"/>
      <c r="B45" s="31"/>
      <c r="C45" s="24"/>
      <c r="D45" s="23"/>
    </row>
    <row r="46" spans="1:5" ht="15.75" thickBot="1">
      <c r="A46" s="30"/>
      <c r="B46" s="29" t="s">
        <v>61</v>
      </c>
      <c r="C46" s="28"/>
      <c r="D46" s="27">
        <f>'Finanzierungsplan (ausfüllbar)'!D69</f>
        <v>0</v>
      </c>
      <c r="E46" s="26"/>
    </row>
    <row r="47" spans="1:5">
      <c r="A47" s="25"/>
      <c r="B47" s="12"/>
      <c r="C47" s="24"/>
      <c r="D47" s="23"/>
    </row>
    <row r="48" spans="1:5" ht="22.5" customHeight="1">
      <c r="A48" s="452" t="s">
        <v>60</v>
      </c>
      <c r="B48" s="452"/>
      <c r="C48" s="24"/>
      <c r="D48" s="23"/>
    </row>
    <row r="49" spans="1:5" ht="27.75" customHeight="1">
      <c r="A49" s="22" t="s">
        <v>59</v>
      </c>
      <c r="B49" s="21" t="s">
        <v>58</v>
      </c>
      <c r="C49" s="20"/>
      <c r="D49" s="19">
        <f>'Finanzierungsplan (ausfüllbar)'!D67</f>
        <v>0</v>
      </c>
      <c r="E49" s="18"/>
    </row>
    <row r="50" spans="1:5" ht="24" customHeight="1">
      <c r="A50" s="17" t="s">
        <v>57</v>
      </c>
      <c r="B50" s="16" t="s">
        <v>56</v>
      </c>
      <c r="C50" s="15"/>
      <c r="D50" s="14">
        <f>D46-D49</f>
        <v>0</v>
      </c>
      <c r="E50" s="13"/>
    </row>
    <row r="51" spans="1:5">
      <c r="A51" s="12"/>
      <c r="B51" s="11" t="s">
        <v>55</v>
      </c>
      <c r="C51" s="10"/>
      <c r="D51" s="9"/>
    </row>
    <row r="52" spans="1:5" ht="99" customHeight="1">
      <c r="A52" s="446">
        <f>'Finanzierungsplan (ausfüllbar)'!A74</f>
        <v>0</v>
      </c>
      <c r="B52" s="447"/>
      <c r="C52" s="447"/>
      <c r="D52" s="447"/>
      <c r="E52" s="8"/>
    </row>
    <row r="53" spans="1:5" ht="32.25" customHeight="1">
      <c r="A53" s="453"/>
      <c r="B53" s="453"/>
      <c r="C53" s="7"/>
      <c r="D53" s="6"/>
    </row>
    <row r="54" spans="1:5" ht="33.75" customHeight="1">
      <c r="A54" s="451"/>
      <c r="B54" s="451"/>
    </row>
    <row r="55" spans="1:5" ht="44.25" customHeight="1">
      <c r="A55" s="451"/>
      <c r="B55" s="451"/>
    </row>
    <row r="56" spans="1:5" ht="45.75" customHeight="1">
      <c r="A56" s="451"/>
      <c r="B56" s="451"/>
    </row>
    <row r="57" spans="1:5" ht="29.25" customHeight="1">
      <c r="A57" s="451"/>
      <c r="B57" s="451"/>
    </row>
  </sheetData>
  <sheetProtection algorithmName="SHA-512" hashValue="Svc8UaU2jYNAej2rXmqddpJwkIp0iK/YX33uClLSuMASI+P3IDg3z5zgvns2iH1yp8CcjuUTY2xNJqLnlnBeNQ==" saltValue="MX32v21ETJ35l5Pk97W6yQ==" spinCount="100000" sheet="1" objects="1" scenarios="1"/>
  <mergeCells count="12">
    <mergeCell ref="A52:D52"/>
    <mergeCell ref="B9:D9"/>
    <mergeCell ref="B2:D7"/>
    <mergeCell ref="A56:B56"/>
    <mergeCell ref="A57:B57"/>
    <mergeCell ref="A48:B48"/>
    <mergeCell ref="A53:B53"/>
    <mergeCell ref="A54:B54"/>
    <mergeCell ref="A55:B55"/>
    <mergeCell ref="D10:D11"/>
    <mergeCell ref="A10:C11"/>
    <mergeCell ref="B8:D8"/>
  </mergeCells>
  <conditionalFormatting sqref="A52:D52">
    <cfRule type="expression" dxfId="1" priority="2">
      <formula>$A$52=0</formula>
    </cfRule>
  </conditionalFormatting>
  <conditionalFormatting sqref="B8:D8">
    <cfRule type="expression" dxfId="0" priority="1">
      <formula>$B$8=0</formula>
    </cfRule>
  </conditionalFormatting>
  <printOptions horizontalCentered="1"/>
  <pageMargins left="0.70866141732283472" right="0.70866141732283472" top="0.74803149606299213" bottom="0.74803149606299213" header="0.31496062992125984" footer="0.31496062992125984"/>
  <pageSetup paperSize="9" scale="73" orientation="portrait" r:id="rId1"/>
  <headerFooter alignWithMargins="0">
    <oddFooter xml:space="preserve">&amp;RStand: 07.11.2022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F647-179D-4578-8375-699FA5B3C688}">
  <sheetPr codeName="Tabelle5"/>
  <dimension ref="A2:K48"/>
  <sheetViews>
    <sheetView workbookViewId="0">
      <selection activeCell="A3" sqref="A3:A15"/>
    </sheetView>
  </sheetViews>
  <sheetFormatPr baseColWidth="10" defaultColWidth="11.375" defaultRowHeight="12.75"/>
  <cols>
    <col min="1" max="1" width="159.75" style="51" customWidth="1"/>
    <col min="2" max="16384" width="11.375" style="51"/>
  </cols>
  <sheetData>
    <row r="2" spans="1:9" ht="15">
      <c r="A2" s="187" t="s">
        <v>189</v>
      </c>
      <c r="B2" s="158"/>
      <c r="C2" s="158"/>
      <c r="D2" s="158"/>
      <c r="E2" s="158"/>
      <c r="F2" s="158"/>
      <c r="G2" s="158"/>
      <c r="H2" s="158"/>
      <c r="I2" s="158"/>
    </row>
    <row r="3" spans="1:9">
      <c r="A3" s="458"/>
    </row>
    <row r="4" spans="1:9">
      <c r="A4" s="459"/>
    </row>
    <row r="5" spans="1:9">
      <c r="A5" s="459"/>
    </row>
    <row r="6" spans="1:9">
      <c r="A6" s="459"/>
    </row>
    <row r="7" spans="1:9">
      <c r="A7" s="459"/>
    </row>
    <row r="8" spans="1:9">
      <c r="A8" s="459"/>
    </row>
    <row r="9" spans="1:9">
      <c r="A9" s="459"/>
    </row>
    <row r="10" spans="1:9">
      <c r="A10" s="459"/>
    </row>
    <row r="11" spans="1:9">
      <c r="A11" s="459"/>
    </row>
    <row r="12" spans="1:9">
      <c r="A12" s="459"/>
    </row>
    <row r="13" spans="1:9">
      <c r="A13" s="459"/>
    </row>
    <row r="14" spans="1:9">
      <c r="A14" s="459"/>
    </row>
    <row r="15" spans="1:9">
      <c r="A15" s="459"/>
    </row>
    <row r="16" spans="1:9">
      <c r="A16" s="188" t="s">
        <v>222</v>
      </c>
    </row>
    <row r="17" spans="1:1">
      <c r="A17" s="460"/>
    </row>
    <row r="18" spans="1:1">
      <c r="A18" s="461"/>
    </row>
    <row r="19" spans="1:1">
      <c r="A19" s="461"/>
    </row>
    <row r="20" spans="1:1">
      <c r="A20" s="461"/>
    </row>
    <row r="21" spans="1:1">
      <c r="A21" s="461"/>
    </row>
    <row r="22" spans="1:1">
      <c r="A22" s="461"/>
    </row>
    <row r="23" spans="1:1">
      <c r="A23" s="461"/>
    </row>
    <row r="24" spans="1:1">
      <c r="A24" s="461"/>
    </row>
    <row r="25" spans="1:1">
      <c r="A25" s="461"/>
    </row>
    <row r="26" spans="1:1">
      <c r="A26" s="461"/>
    </row>
    <row r="27" spans="1:1">
      <c r="A27" s="461"/>
    </row>
    <row r="28" spans="1:1">
      <c r="A28" s="461"/>
    </row>
    <row r="29" spans="1:1">
      <c r="A29" s="461"/>
    </row>
    <row r="30" spans="1:1">
      <c r="A30" s="461"/>
    </row>
    <row r="31" spans="1:1">
      <c r="A31" s="461"/>
    </row>
    <row r="32" spans="1:1">
      <c r="A32" s="461"/>
    </row>
    <row r="33" spans="1:11">
      <c r="A33" s="461"/>
    </row>
    <row r="34" spans="1:11" ht="14.25" customHeight="1">
      <c r="A34" s="461"/>
      <c r="B34" s="71"/>
      <c r="C34" s="71"/>
      <c r="D34" s="71"/>
      <c r="E34" s="71"/>
      <c r="F34" s="71"/>
      <c r="G34" s="71"/>
      <c r="H34" s="71"/>
      <c r="I34" s="71"/>
      <c r="J34" s="71"/>
      <c r="K34" s="71"/>
    </row>
    <row r="35" spans="1:11">
      <c r="A35" s="461"/>
    </row>
    <row r="36" spans="1:11">
      <c r="A36" s="461"/>
    </row>
    <row r="37" spans="1:11">
      <c r="A37" s="461"/>
    </row>
    <row r="38" spans="1:11">
      <c r="A38" s="461"/>
    </row>
    <row r="39" spans="1:11">
      <c r="A39" s="461"/>
    </row>
    <row r="40" spans="1:11">
      <c r="A40" s="461"/>
    </row>
    <row r="41" spans="1:11">
      <c r="A41" s="461"/>
    </row>
    <row r="42" spans="1:11">
      <c r="A42" s="461"/>
    </row>
    <row r="43" spans="1:11">
      <c r="A43" s="461"/>
    </row>
    <row r="44" spans="1:11">
      <c r="A44" s="461"/>
    </row>
    <row r="45" spans="1:11">
      <c r="A45" s="461"/>
    </row>
    <row r="46" spans="1:11">
      <c r="A46" s="461"/>
    </row>
    <row r="47" spans="1:11">
      <c r="A47" s="462"/>
    </row>
    <row r="48" spans="1:11" ht="15">
      <c r="A48" s="159"/>
    </row>
  </sheetData>
  <mergeCells count="2">
    <mergeCell ref="A3:A15"/>
    <mergeCell ref="A17:A47"/>
  </mergeCells>
  <pageMargins left="0.7" right="0.7" top="0.78740157499999996" bottom="0.78740157499999996"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181EB-FD45-40EC-88CF-E116145BD29E}">
  <sheetPr codeName="Tabelle6"/>
  <dimension ref="A1:Y16"/>
  <sheetViews>
    <sheetView showGridLines="0" workbookViewId="0">
      <selection activeCell="D10" sqref="A1:D10"/>
    </sheetView>
  </sheetViews>
  <sheetFormatPr baseColWidth="10" defaultColWidth="11.375" defaultRowHeight="14.25"/>
  <cols>
    <col min="1" max="1" width="27.25" style="197" customWidth="1"/>
    <col min="2" max="2" width="32.875" style="197" customWidth="1"/>
    <col min="3" max="3" width="37.75" style="197" customWidth="1"/>
    <col min="4" max="4" width="36.25" style="197" customWidth="1"/>
    <col min="5" max="5" width="37.25" style="197" customWidth="1"/>
    <col min="6" max="6" width="30.75" style="197" customWidth="1"/>
    <col min="7" max="7" width="26.125" style="197" customWidth="1"/>
    <col min="8" max="12" width="20.625" style="197" customWidth="1"/>
    <col min="13" max="13" width="20.25" style="197" customWidth="1"/>
    <col min="14" max="14" width="16.625" style="197" customWidth="1"/>
    <col min="15" max="15" width="15.75" style="198" customWidth="1"/>
    <col min="16" max="16" width="11.375" style="197"/>
    <col min="17" max="17" width="19.25" style="198" customWidth="1"/>
    <col min="18" max="18" width="16.75" style="197" customWidth="1"/>
    <col min="19" max="19" width="19.25" style="197" customWidth="1"/>
    <col min="20" max="20" width="33.125" style="199" customWidth="1"/>
    <col min="21" max="21" width="23.75" style="197" customWidth="1"/>
    <col min="22" max="22" width="21.25" style="197" customWidth="1"/>
    <col min="23" max="23" width="14" style="197" customWidth="1"/>
    <col min="24" max="16384" width="11.375" style="197"/>
  </cols>
  <sheetData>
    <row r="1" spans="1:25">
      <c r="A1" s="139" t="s">
        <v>207</v>
      </c>
      <c r="B1" s="139" t="s">
        <v>196</v>
      </c>
      <c r="C1" s="139" t="s">
        <v>208</v>
      </c>
      <c r="D1" s="139" t="s">
        <v>211</v>
      </c>
      <c r="E1" s="139" t="s">
        <v>228</v>
      </c>
      <c r="F1" s="139" t="s">
        <v>209</v>
      </c>
      <c r="G1" s="139" t="s">
        <v>210</v>
      </c>
      <c r="H1" s="139" t="s">
        <v>212</v>
      </c>
      <c r="I1" s="139" t="s">
        <v>191</v>
      </c>
      <c r="J1" s="139" t="s">
        <v>0</v>
      </c>
      <c r="K1" s="139" t="s">
        <v>227</v>
      </c>
      <c r="L1" s="139" t="s">
        <v>226</v>
      </c>
      <c r="M1" s="139" t="s">
        <v>18</v>
      </c>
      <c r="N1" s="139" t="s">
        <v>218</v>
      </c>
      <c r="O1" s="139" t="s">
        <v>12</v>
      </c>
      <c r="P1" s="200" t="s">
        <v>14</v>
      </c>
      <c r="Q1" s="139" t="s">
        <v>15</v>
      </c>
      <c r="R1" s="200" t="s">
        <v>140</v>
      </c>
      <c r="S1" s="139" t="s">
        <v>1</v>
      </c>
      <c r="T1" s="139" t="s">
        <v>2</v>
      </c>
      <c r="U1" s="201" t="s">
        <v>217</v>
      </c>
      <c r="V1" s="139" t="s">
        <v>0</v>
      </c>
      <c r="W1" s="139" t="s">
        <v>219</v>
      </c>
      <c r="X1" s="202" t="s">
        <v>220</v>
      </c>
      <c r="Y1" s="202" t="s">
        <v>18</v>
      </c>
    </row>
    <row r="2" spans="1:25">
      <c r="A2" s="139">
        <f>Basisdaten!B16</f>
        <v>0</v>
      </c>
      <c r="B2" s="139">
        <f>Basisdaten!A10</f>
        <v>0</v>
      </c>
      <c r="C2" s="203">
        <f>Basisdaten!B12</f>
        <v>0</v>
      </c>
      <c r="D2" s="139" t="str">
        <f>IF(Basisdaten!G121=TRUE, "ja", "nein")</f>
        <v>nein</v>
      </c>
      <c r="E2" s="203" t="str">
        <f>IF(Basisdaten!C120="", "", Basisdaten!C120)</f>
        <v/>
      </c>
      <c r="F2" s="139">
        <f>Basisdaten!B76</f>
        <v>0</v>
      </c>
      <c r="G2" s="139">
        <f>Basisdaten!B114</f>
        <v>0</v>
      </c>
      <c r="H2" s="204" t="e">
        <f>G2/F2</f>
        <v>#DIV/0!</v>
      </c>
      <c r="I2" s="200">
        <f>Basisdaten!B17</f>
        <v>0</v>
      </c>
      <c r="J2" s="200">
        <f>Basisdaten!B18</f>
        <v>0</v>
      </c>
      <c r="K2" s="205">
        <f>Basisdaten!B19</f>
        <v>0</v>
      </c>
      <c r="L2" s="200">
        <f>Basisdaten!B20</f>
        <v>0</v>
      </c>
      <c r="M2" s="139">
        <f>Basisdaten!B21</f>
        <v>0</v>
      </c>
      <c r="N2" s="139">
        <f>Basisdaten!B16</f>
        <v>0</v>
      </c>
      <c r="O2" s="206" t="str">
        <f>IF(Basisdaten!B37="Bitte auswählen","",Basisdaten!B37)</f>
        <v/>
      </c>
      <c r="P2" s="207">
        <f>Basisdaten!B38</f>
        <v>0</v>
      </c>
      <c r="Q2" s="206">
        <f>Basisdaten!B40</f>
        <v>0</v>
      </c>
      <c r="R2" s="207" t="str">
        <f>IF(OR(Basisdaten!B41="Bitte auswählen",Basisdaten!B41="keine der genannten"),"",Basisdaten!B41)</f>
        <v/>
      </c>
      <c r="S2" s="206">
        <f>Basisdaten!B42</f>
        <v>0</v>
      </c>
      <c r="T2" s="206">
        <f>Basisdaten!B43</f>
        <v>0</v>
      </c>
      <c r="U2" s="208" t="str">
        <f>IF(Basisdaten!G35=2, "Ja", "Nein")</f>
        <v>Nein</v>
      </c>
      <c r="V2" s="139">
        <f>IF(AND(Basisdaten!$G$35=2, Basisdaten!$B$70&lt;&gt;""), Basisdaten!$B$70, Basisdaten!$B$18)</f>
        <v>0</v>
      </c>
      <c r="W2" s="139">
        <f>IF(AND(Basisdaten!$G$35=2, Basisdaten!$B$71&lt;&gt;""), Basisdaten!$B$71, Basisdaten!$B$19)</f>
        <v>0</v>
      </c>
      <c r="X2" s="139">
        <f>IF(AND(Basisdaten!$G$35=2, Basisdaten!$B$72&lt;&gt;""), Basisdaten!$B$72, Basisdaten!B20)</f>
        <v>0</v>
      </c>
      <c r="Y2" s="139">
        <f>IF(AND(Basisdaten!$G$35=2, Basisdaten!$B$73&lt;&gt;""), Basisdaten!$B$73, Basisdaten!$B$21)</f>
        <v>0</v>
      </c>
    </row>
    <row r="3" spans="1:25">
      <c r="A3" s="139"/>
      <c r="B3" s="139"/>
      <c r="C3" s="139"/>
      <c r="D3" s="139"/>
      <c r="E3" s="139"/>
      <c r="F3" s="139"/>
      <c r="G3" s="139"/>
      <c r="H3" s="139"/>
      <c r="I3" s="139"/>
      <c r="J3" s="139"/>
      <c r="K3" s="139"/>
      <c r="L3" s="139"/>
      <c r="M3" s="139"/>
      <c r="N3" s="139">
        <f>Basisdaten!B16</f>
        <v>0</v>
      </c>
      <c r="O3" s="206" t="str">
        <f>IF(Basisdaten!B46="Bitte auswählen","",Basisdaten!B46)</f>
        <v/>
      </c>
      <c r="P3" s="207">
        <f>Basisdaten!B48</f>
        <v>0</v>
      </c>
      <c r="Q3" s="206">
        <f>Basisdaten!B49</f>
        <v>0</v>
      </c>
      <c r="R3" s="207" t="str">
        <f>IF(OR(Basisdaten!B50="Bitte auswählen",Basisdaten!B50="keine der genannten"),"",Basisdaten!B50)</f>
        <v/>
      </c>
      <c r="S3" s="206">
        <f>Basisdaten!B51</f>
        <v>0</v>
      </c>
      <c r="T3" s="206">
        <f>Basisdaten!B52</f>
        <v>0</v>
      </c>
      <c r="U3" s="208" t="str">
        <f>IF(Basisdaten!G35=3, "Ja", "Nein")</f>
        <v>Nein</v>
      </c>
      <c r="V3" s="139">
        <f>IF(AND(Basisdaten!$G$35=3, Basisdaten!$B$70&lt;&gt;""), Basisdaten!$B$70, Basisdaten!$B$18)</f>
        <v>0</v>
      </c>
      <c r="W3" s="139">
        <f>IF(AND(Basisdaten!$G$35=3, Basisdaten!$B$71&lt;&gt;""), Basisdaten!$B$71, Basisdaten!$B$19)</f>
        <v>0</v>
      </c>
      <c r="X3" s="139">
        <f>IF(AND(Basisdaten!$G$35=3, Basisdaten!$B$72&lt;&gt;""), Basisdaten!$B$72, Basisdaten!B20)</f>
        <v>0</v>
      </c>
      <c r="Y3" s="139">
        <f>IF(AND(Basisdaten!$G$35=3, Basisdaten!$B$73&lt;&gt;""), Basisdaten!$B$73, Basisdaten!$B$21)</f>
        <v>0</v>
      </c>
    </row>
    <row r="4" spans="1:25">
      <c r="A4" s="139"/>
      <c r="B4" s="139"/>
      <c r="C4" s="139"/>
      <c r="D4" s="139"/>
      <c r="E4" s="139"/>
      <c r="F4" s="139"/>
      <c r="G4" s="139"/>
      <c r="H4" s="139"/>
      <c r="I4" s="139"/>
      <c r="J4" s="139"/>
      <c r="K4" s="139"/>
      <c r="L4" s="139"/>
      <c r="M4" s="139"/>
      <c r="N4" s="139">
        <f>Basisdaten!B16</f>
        <v>0</v>
      </c>
      <c r="O4" s="206" t="str">
        <f>IF(Basisdaten!B55="Bitte auswählen","",Basisdaten!B55)</f>
        <v/>
      </c>
      <c r="P4" s="207">
        <f>Basisdaten!B56</f>
        <v>0</v>
      </c>
      <c r="Q4" s="206">
        <f>Basisdaten!B57</f>
        <v>0</v>
      </c>
      <c r="R4" s="207" t="str">
        <f>IF(OR(Basisdaten!B58="Bitte auswählen",Basisdaten!B58="keine der genannten"),"",Basisdaten!B58)</f>
        <v/>
      </c>
      <c r="S4" s="209">
        <f>Basisdaten!B59</f>
        <v>0</v>
      </c>
      <c r="T4" s="206">
        <f>Basisdaten!B60</f>
        <v>0</v>
      </c>
      <c r="U4" s="208" t="str">
        <f>IF(Basisdaten!G35=4, "Ja", "Nein")</f>
        <v>Nein</v>
      </c>
      <c r="V4" s="139">
        <f>IF(AND(Basisdaten!$G$35=4, Basisdaten!$B$70&lt;&gt;""), Basisdaten!$B$70, Basisdaten!$B$18)</f>
        <v>0</v>
      </c>
      <c r="W4" s="139">
        <f>IF(AND(Basisdaten!$G$35=4, Basisdaten!$B$71&lt;&gt;""), Basisdaten!$B$71, Basisdaten!$B$19)</f>
        <v>0</v>
      </c>
      <c r="X4" s="139">
        <f>IF(AND(Basisdaten!$G$35=4, Basisdaten!$B$72&lt;&gt;""), Basisdaten!$B$72, Basisdaten!B20)</f>
        <v>0</v>
      </c>
      <c r="Y4" s="139">
        <f>IF(AND(Basisdaten!$G$35=4, Basisdaten!$B$73&lt;&gt;""), Basisdaten!$B$73, Basisdaten!$B$21)</f>
        <v>0</v>
      </c>
    </row>
    <row r="5" spans="1:25">
      <c r="A5" s="139"/>
      <c r="B5" s="139"/>
      <c r="C5" s="139"/>
      <c r="D5" s="139"/>
      <c r="E5" s="139"/>
      <c r="F5" s="139"/>
      <c r="G5" s="139"/>
      <c r="H5" s="139"/>
      <c r="I5" s="139"/>
      <c r="J5" s="139"/>
      <c r="K5" s="139"/>
      <c r="L5" s="139"/>
      <c r="M5" s="139"/>
      <c r="N5" s="139">
        <f>Basisdaten!B16</f>
        <v>0</v>
      </c>
      <c r="O5" s="206" t="str">
        <f>IF(Basisdaten!B62="Bitte auswählen","",Basisdaten!B62)</f>
        <v/>
      </c>
      <c r="P5" s="207">
        <f>Basisdaten!B63</f>
        <v>0</v>
      </c>
      <c r="Q5" s="206">
        <f>Basisdaten!B64</f>
        <v>0</v>
      </c>
      <c r="R5" s="207" t="str">
        <f>IF(OR(Basisdaten!B65="Bitte auswählen",Basisdaten!B65="keine der genannten"),"",Basisdaten!B65)</f>
        <v/>
      </c>
      <c r="S5" s="209">
        <f>Basisdaten!B66</f>
        <v>0</v>
      </c>
      <c r="T5" s="206">
        <f>Basisdaten!B67</f>
        <v>0</v>
      </c>
      <c r="U5" s="208" t="str">
        <f>IF(Basisdaten!G35=5, "Ja", "Nein")</f>
        <v>Nein</v>
      </c>
      <c r="V5" s="139">
        <f>IF(AND(Basisdaten!$G$35=5, Basisdaten!$B$70&lt;&gt;""), Basisdaten!$B$70, Basisdaten!$B$18)</f>
        <v>0</v>
      </c>
      <c r="W5" s="139">
        <f>IF(AND(Basisdaten!$G$35=5, Basisdaten!$B$71&lt;&gt;""), Basisdaten!$B$71, Basisdaten!$B$19)</f>
        <v>0</v>
      </c>
      <c r="X5" s="139">
        <f>IF(AND(Basisdaten!$G$35=5, Basisdaten!$B$72&lt;&gt;""), Basisdaten!$B$72, Basisdaten!B20)</f>
        <v>0</v>
      </c>
      <c r="Y5" s="139">
        <f>IF(AND(Basisdaten!$G$35=5, Basisdaten!$B$73&lt;&gt;""), Basisdaten!$B$73, Basisdaten!$B$21)</f>
        <v>0</v>
      </c>
    </row>
    <row r="6" spans="1:25">
      <c r="A6" s="139"/>
      <c r="B6" s="139"/>
      <c r="C6" s="139"/>
      <c r="D6" s="139"/>
      <c r="E6" s="139"/>
      <c r="F6" s="139"/>
      <c r="G6" s="139"/>
      <c r="H6" s="139"/>
      <c r="I6" s="139"/>
      <c r="J6" s="139"/>
      <c r="K6" s="139"/>
      <c r="L6" s="139"/>
      <c r="M6" s="139"/>
      <c r="N6" s="139"/>
      <c r="O6" s="200"/>
      <c r="P6" s="139"/>
      <c r="Q6" s="200"/>
      <c r="R6" s="139"/>
      <c r="S6" s="139"/>
      <c r="T6" s="201"/>
      <c r="U6" s="139"/>
      <c r="V6" s="139"/>
      <c r="W6" s="139"/>
      <c r="X6" s="139"/>
      <c r="Y6" s="139"/>
    </row>
    <row r="7" spans="1:25">
      <c r="A7" s="139"/>
      <c r="B7" s="139"/>
      <c r="C7" s="139"/>
      <c r="D7" s="139"/>
      <c r="E7" s="139"/>
      <c r="F7" s="139"/>
      <c r="G7" s="139"/>
      <c r="H7" s="139"/>
      <c r="I7" s="139"/>
      <c r="J7" s="139"/>
      <c r="K7" s="139"/>
      <c r="L7" s="139"/>
      <c r="M7" s="139"/>
      <c r="N7" s="139"/>
      <c r="O7" s="200"/>
      <c r="P7" s="139"/>
      <c r="Q7" s="200"/>
      <c r="R7" s="139"/>
      <c r="S7" s="139"/>
      <c r="T7" s="201"/>
      <c r="U7" s="139"/>
      <c r="V7" s="139"/>
      <c r="W7" s="139"/>
      <c r="X7" s="139"/>
      <c r="Y7" s="139"/>
    </row>
    <row r="8" spans="1:25">
      <c r="A8" s="139"/>
      <c r="B8" s="139"/>
      <c r="C8" s="139"/>
      <c r="D8" s="139"/>
      <c r="E8" s="139"/>
      <c r="F8" s="139"/>
      <c r="G8" s="139"/>
      <c r="H8" s="139"/>
      <c r="I8" s="139"/>
      <c r="J8" s="139"/>
      <c r="K8" s="139"/>
      <c r="L8" s="139"/>
      <c r="M8" s="139"/>
      <c r="N8" s="139"/>
      <c r="O8" s="200"/>
      <c r="P8" s="139"/>
      <c r="Q8" s="200"/>
      <c r="R8" s="139"/>
      <c r="S8" s="139"/>
      <c r="T8" s="201"/>
      <c r="U8" s="139"/>
      <c r="V8" s="139"/>
      <c r="W8" s="139"/>
      <c r="X8" s="139"/>
      <c r="Y8" s="139"/>
    </row>
    <row r="9" spans="1:25">
      <c r="A9" s="139"/>
      <c r="B9" s="139"/>
      <c r="C9" s="139"/>
      <c r="D9" s="139"/>
      <c r="E9" s="139"/>
      <c r="F9" s="139"/>
      <c r="G9" s="139"/>
      <c r="H9" s="139"/>
      <c r="I9" s="139"/>
      <c r="J9" s="139"/>
      <c r="K9" s="139"/>
      <c r="L9" s="139"/>
      <c r="M9" s="139"/>
      <c r="N9" s="139"/>
      <c r="O9" s="200"/>
      <c r="P9" s="139"/>
      <c r="Q9" s="200"/>
      <c r="R9" s="139"/>
      <c r="S9" s="139"/>
      <c r="T9" s="201"/>
      <c r="U9" s="139"/>
      <c r="V9" s="139"/>
      <c r="W9" s="139"/>
      <c r="X9" s="139"/>
      <c r="Y9" s="139"/>
    </row>
    <row r="10" spans="1:25">
      <c r="A10" s="139"/>
      <c r="B10" s="139"/>
      <c r="C10" s="139"/>
      <c r="D10" s="139"/>
      <c r="E10" s="139"/>
      <c r="F10" s="139"/>
      <c r="G10" s="139"/>
      <c r="H10" s="139"/>
      <c r="I10" s="139"/>
      <c r="J10" s="139"/>
      <c r="K10" s="139"/>
      <c r="L10" s="139"/>
      <c r="M10" s="139"/>
      <c r="N10" s="139"/>
      <c r="O10" s="200"/>
      <c r="P10" s="139"/>
      <c r="Q10" s="200"/>
      <c r="R10" s="139"/>
      <c r="S10" s="139"/>
      <c r="T10" s="201"/>
      <c r="U10" s="139"/>
      <c r="V10" s="139"/>
      <c r="W10" s="139"/>
      <c r="X10" s="139"/>
      <c r="Y10" s="139"/>
    </row>
    <row r="11" spans="1:25">
      <c r="A11" s="139"/>
      <c r="B11" s="139"/>
      <c r="C11" s="139"/>
      <c r="D11" s="139"/>
      <c r="E11" s="139"/>
      <c r="F11" s="139"/>
      <c r="G11" s="139"/>
      <c r="H11" s="139"/>
      <c r="I11" s="139"/>
      <c r="J11" s="139"/>
      <c r="K11" s="139"/>
    </row>
    <row r="12" spans="1:25">
      <c r="A12" s="139"/>
      <c r="B12" s="139"/>
      <c r="C12" s="139"/>
      <c r="D12" s="139"/>
      <c r="E12" s="139"/>
      <c r="F12" s="139"/>
      <c r="G12" s="139"/>
      <c r="H12" s="139"/>
      <c r="I12" s="139"/>
      <c r="J12" s="139"/>
      <c r="K12" s="139"/>
    </row>
    <row r="13" spans="1:25">
      <c r="A13" s="139"/>
      <c r="B13" s="139"/>
      <c r="C13" s="139"/>
      <c r="D13" s="139"/>
      <c r="E13" s="139"/>
      <c r="F13" s="139"/>
      <c r="G13" s="139"/>
      <c r="H13" s="139"/>
      <c r="I13" s="139"/>
      <c r="J13" s="139"/>
      <c r="K13" s="139"/>
    </row>
    <row r="14" spans="1:25">
      <c r="A14" s="139"/>
      <c r="B14" s="139"/>
      <c r="C14" s="139"/>
      <c r="D14" s="139"/>
      <c r="E14" s="139"/>
      <c r="F14" s="139"/>
      <c r="G14" s="139"/>
      <c r="H14" s="139"/>
      <c r="I14" s="139"/>
      <c r="J14" s="139"/>
      <c r="K14" s="139"/>
    </row>
    <row r="15" spans="1:25">
      <c r="A15" s="139"/>
      <c r="B15" s="139"/>
      <c r="C15" s="139"/>
      <c r="D15" s="139"/>
      <c r="E15" s="139"/>
      <c r="F15" s="139"/>
      <c r="G15" s="139"/>
      <c r="H15" s="139"/>
      <c r="I15" s="139"/>
      <c r="J15" s="139"/>
      <c r="K15" s="139"/>
    </row>
    <row r="16" spans="1:25">
      <c r="A16" s="139"/>
      <c r="B16" s="139"/>
      <c r="C16" s="139"/>
      <c r="D16" s="139"/>
      <c r="E16" s="139"/>
      <c r="F16" s="139"/>
      <c r="G16" s="139"/>
      <c r="H16" s="139"/>
      <c r="I16" s="139"/>
      <c r="J16" s="139"/>
      <c r="K16" s="139"/>
    </row>
  </sheetData>
  <sheetProtection algorithmName="SHA-512" hashValue="ubWTzXaNaB+68WevbePuqI/wtsIjAg/DY71hfsCjxHGdWUC2PdXG87nEf7mIjcSW0YE52sKNxlAph3J2jDNCvw==" saltValue="SfaHkSn17cMHI9sqDl6UKw==" spinCount="100000" sheet="1" selectLockedCells="1" selectUnlockedCells="1"/>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80E08-36C3-4D05-A62A-FB49795C3D1C}">
  <sheetPr codeName="Tabelle7"/>
  <dimension ref="A1:P2"/>
  <sheetViews>
    <sheetView topLeftCell="C1" workbookViewId="0">
      <selection activeCell="N2" sqref="N2"/>
    </sheetView>
  </sheetViews>
  <sheetFormatPr baseColWidth="10" defaultColWidth="11.375" defaultRowHeight="14.25"/>
  <cols>
    <col min="1" max="1" width="20.125" style="98" bestFit="1" customWidth="1"/>
    <col min="2" max="2" width="28.125" style="98" customWidth="1"/>
    <col min="3" max="3" width="38.375" style="98" customWidth="1"/>
    <col min="4" max="4" width="41" style="98" customWidth="1"/>
    <col min="5" max="5" width="28.75" style="98" customWidth="1"/>
    <col min="6" max="6" width="22.625" style="98" customWidth="1"/>
    <col min="7" max="7" width="27.125" style="98" customWidth="1"/>
    <col min="8" max="8" width="15.375" style="98" customWidth="1"/>
    <col min="9" max="9" width="11.375" style="98"/>
    <col min="10" max="10" width="14.875" style="98" customWidth="1"/>
    <col min="11" max="16384" width="11.375" style="98"/>
  </cols>
  <sheetData>
    <row r="1" spans="1:16">
      <c r="A1" s="98" t="s">
        <v>190</v>
      </c>
      <c r="B1" s="98" t="s">
        <v>12</v>
      </c>
      <c r="C1" s="98" t="s">
        <v>204</v>
      </c>
      <c r="D1" s="98" t="s">
        <v>205</v>
      </c>
      <c r="E1" s="98" t="s">
        <v>18</v>
      </c>
      <c r="F1" s="98" t="s">
        <v>219</v>
      </c>
      <c r="G1" s="98" t="s">
        <v>220</v>
      </c>
      <c r="H1" s="98" t="s">
        <v>18</v>
      </c>
      <c r="I1" s="98" t="s">
        <v>191</v>
      </c>
      <c r="J1" s="98" t="s">
        <v>192</v>
      </c>
      <c r="K1" s="98" t="s">
        <v>193</v>
      </c>
      <c r="L1" s="98" t="s">
        <v>194</v>
      </c>
      <c r="M1" s="98" t="s">
        <v>202</v>
      </c>
      <c r="N1" s="98" t="s">
        <v>203</v>
      </c>
      <c r="O1" s="98" t="s">
        <v>195</v>
      </c>
      <c r="P1" s="98" t="s">
        <v>196</v>
      </c>
    </row>
    <row r="2" spans="1:16">
      <c r="A2" s="98">
        <f>Basisdaten!B16</f>
        <v>0</v>
      </c>
      <c r="B2" s="98" t="str">
        <f>IF(Basisdaten!G35=2, Basisdaten!B37, IF(Basisdaten!G35=3, Basisdaten!B46, IF(Basisdaten!G35=4, Basisdaten!B55, IF(Basisdaten!G35=5, Basisdaten!B62, "Bitte auswählen"))))</f>
        <v>Bitte auswählen</v>
      </c>
      <c r="C2" s="98" t="str">
        <f>IF(Basisdaten!G35=2, Basisdaten!B40, IF(Basisdaten!G35=3, Basisdaten!B49, IF(Basisdaten!G35=4, Basisdaten!B57, IF(Basisdaten!G35=5, Basisdaten!B64, "Kein Hauptansprechpartner ausgewählt"))))</f>
        <v>Kein Hauptansprechpartner ausgewählt</v>
      </c>
      <c r="D2" s="98" t="str">
        <f>IF(Basisdaten!G35=2, Basisdaten!B38, IF(Basisdaten!G35=3, Basisdaten!B48, IF(Basisdaten!G35=4, Basisdaten!B56, IF(Basisdaten!G35=5, Basisdaten!B63, "Kein Hauptansprechpartner ausgewählt"))))</f>
        <v>Kein Hauptansprechpartner ausgewählt</v>
      </c>
      <c r="E2" s="98">
        <f>IF(Basisdaten!B70="",Basisdaten!B18,Basisdaten!B70)</f>
        <v>0</v>
      </c>
      <c r="F2" s="98">
        <f>IF(Basisdaten!B71="",Basisdaten!B19,Basisdaten!B71)</f>
        <v>0</v>
      </c>
      <c r="G2" s="98">
        <f>IF(Basisdaten!B72="",Basisdaten!B20,Basisdaten!B72)</f>
        <v>0</v>
      </c>
      <c r="H2" s="98">
        <f>IF(Basisdaten!B73="",Basisdaten!B20,Basisdaten!B73)</f>
        <v>0</v>
      </c>
      <c r="I2" s="98">
        <f>Basisdaten!B17</f>
        <v>0</v>
      </c>
      <c r="J2" s="180">
        <f>Basisdaten!B12</f>
        <v>0</v>
      </c>
      <c r="K2" s="98">
        <f>Basisdaten!B76</f>
        <v>0</v>
      </c>
      <c r="L2" s="98">
        <f>Basisdaten!B114</f>
        <v>0</v>
      </c>
      <c r="M2" s="180">
        <f>Basisdaten!B12</f>
        <v>0</v>
      </c>
      <c r="N2" s="180">
        <f>Basisdaten!C120</f>
        <v>0</v>
      </c>
      <c r="O2" s="180" t="str">
        <f>IF(Basisdaten!C122="","",Basisdaten!C120)</f>
        <v/>
      </c>
      <c r="P2" s="98">
        <f>Basisdaten!A10</f>
        <v>0</v>
      </c>
    </row>
  </sheetData>
  <sheetProtection algorithmName="SHA-512" hashValue="EcIVOLQHI+zD7GTWUsT/a4g1dvje86t99za6kHYeTniFqdbAswmsCC8/35veyzBe0FVOrRTr2givOa8uFgWotg==" saltValue="1NQUDLk/pB907MKHZLaZ7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Basisdaten</vt:lpstr>
      <vt:lpstr>Vorhabenbeschreibung</vt:lpstr>
      <vt:lpstr>Finanzierungsplan (ausfüllbar)</vt:lpstr>
      <vt:lpstr>Finanzierungsplan Druckansicht</vt:lpstr>
      <vt:lpstr>Ergänzungen des Trägers</vt:lpstr>
      <vt:lpstr>.</vt:lpstr>
      <vt:lpstr>Vollerfassung</vt:lpstr>
      <vt:lpstr>Basisdaten!Druckbereich</vt:lpstr>
      <vt:lpstr>'Finanzierungsplan Druckansicht'!Druckbereich</vt:lpstr>
      <vt:lpstr>Vorhabenbeschreibung!Druckbereich</vt:lpstr>
      <vt:lpstr>'Finanzierungsplan Druckansicht'!Drucktitel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Hofmann, Andreas</dc:creator>
  <cp:lastModifiedBy>Hofmann, Andreas</cp:lastModifiedBy>
  <cp:lastPrinted>2024-09-19T07:13:03Z</cp:lastPrinted>
  <dcterms:created xsi:type="dcterms:W3CDTF">2024-06-06T12:24:56Z</dcterms:created>
  <dcterms:modified xsi:type="dcterms:W3CDTF">2024-12-18T11:00:18Z</dcterms:modified>
</cp:coreProperties>
</file>